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495" activeTab="1"/>
  </bookViews>
  <sheets>
    <sheet name="償却率表" sheetId="1" r:id="rId1"/>
    <sheet name="減価償却・定率法 (2)" sheetId="2" r:id="rId2"/>
  </sheets>
  <externalReferences>
    <externalReference r:id="rId3"/>
  </externalReferences>
  <definedNames>
    <definedName name="定率200">償却率表!$A$5:$D$103</definedName>
  </definedNames>
  <calcPr calcId="145621"/>
</workbook>
</file>

<file path=xl/calcChain.xml><?xml version="1.0" encoding="utf-8"?>
<calcChain xmlns="http://schemas.openxmlformats.org/spreadsheetml/2006/main">
  <c r="B5" i="2" l="1"/>
  <c r="B7" i="2"/>
  <c r="B6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13" i="2"/>
  <c r="G14" i="2" l="1"/>
  <c r="A12" i="2"/>
  <c r="P11" i="2"/>
  <c r="O11" i="2"/>
  <c r="N11" i="2"/>
  <c r="M11" i="2"/>
  <c r="L11" i="2"/>
  <c r="K11" i="2"/>
  <c r="J11" i="2"/>
  <c r="I11" i="2"/>
  <c r="H11" i="2"/>
  <c r="G11" i="2"/>
  <c r="A8" i="2"/>
  <c r="B8" i="2"/>
  <c r="B12" i="2"/>
  <c r="C12" i="2" l="1"/>
  <c r="G12" i="2"/>
  <c r="B13" i="2" l="1"/>
  <c r="H12" i="2" s="1"/>
  <c r="G13" i="2"/>
  <c r="C13" i="2" l="1"/>
  <c r="D13" i="2" s="1"/>
  <c r="H14" i="2" s="1"/>
  <c r="B14" i="2" l="1"/>
  <c r="I12" i="2" s="1"/>
  <c r="H13" i="2"/>
  <c r="C14" i="2" l="1"/>
  <c r="D14" i="2" s="1"/>
  <c r="I14" i="2" s="1"/>
  <c r="B15" i="2"/>
  <c r="J12" i="2" s="1"/>
  <c r="I13" i="2" l="1"/>
  <c r="C15" i="2"/>
  <c r="D15" i="2" s="1"/>
  <c r="J14" i="2" s="1"/>
  <c r="B16" i="2" l="1"/>
  <c r="K12" i="2" s="1"/>
  <c r="J13" i="2"/>
  <c r="C16" i="2" l="1"/>
  <c r="D16" i="2" s="1"/>
  <c r="K14" i="2" s="1"/>
  <c r="K13" i="2"/>
  <c r="B17" i="2" l="1"/>
  <c r="L12" i="2" s="1"/>
  <c r="C17" i="2" l="1"/>
  <c r="D17" i="2" s="1"/>
  <c r="L14" i="2" s="1"/>
  <c r="L13" i="2"/>
  <c r="B18" i="2" l="1"/>
  <c r="M12" i="2" s="1"/>
  <c r="C18" i="2" l="1"/>
  <c r="D18" i="2" s="1"/>
  <c r="M14" i="2" s="1"/>
  <c r="M13" i="2" l="1"/>
  <c r="B19" i="2"/>
  <c r="N12" i="2" s="1"/>
  <c r="C19" i="2" l="1"/>
  <c r="N13" i="2" s="1"/>
  <c r="D19" i="2"/>
  <c r="N14" i="2" s="1"/>
  <c r="B20" i="2" l="1"/>
  <c r="O12" i="2" l="1"/>
  <c r="C20" i="2"/>
  <c r="O13" i="2" l="1"/>
  <c r="B21" i="2"/>
  <c r="P12" i="2" s="1"/>
  <c r="D20" i="2"/>
  <c r="O14" i="2" s="1"/>
  <c r="C21" i="2" l="1"/>
  <c r="B22" i="2" s="1"/>
  <c r="C22" i="2" s="1"/>
  <c r="B23" i="2" s="1"/>
  <c r="C23" i="2" s="1"/>
  <c r="P13" i="2"/>
  <c r="D21" i="2" l="1"/>
  <c r="P14" i="2" s="1"/>
  <c r="D22" i="2"/>
  <c r="D23" i="2" s="1"/>
  <c r="B24" i="2"/>
  <c r="C24" i="2" s="1"/>
  <c r="B25" i="2" l="1"/>
  <c r="C25" i="2" s="1"/>
  <c r="D24" i="2"/>
  <c r="B26" i="2" l="1"/>
  <c r="C26" i="2" s="1"/>
  <c r="D25" i="2"/>
  <c r="B27" i="2" l="1"/>
  <c r="C27" i="2" s="1"/>
  <c r="D26" i="2"/>
  <c r="B28" i="2" l="1"/>
  <c r="C28" i="2" s="1"/>
  <c r="D27" i="2"/>
  <c r="B29" i="2" l="1"/>
  <c r="C29" i="2" s="1"/>
  <c r="D28" i="2"/>
  <c r="B30" i="2" l="1"/>
  <c r="C30" i="2" s="1"/>
  <c r="D29" i="2"/>
  <c r="B31" i="2" l="1"/>
  <c r="C31" i="2" s="1"/>
  <c r="D30" i="2"/>
  <c r="B32" i="2" l="1"/>
  <c r="C32" i="2" s="1"/>
  <c r="D31" i="2"/>
  <c r="B33" i="2" l="1"/>
  <c r="C33" i="2" s="1"/>
  <c r="D32" i="2"/>
  <c r="B34" i="2" l="1"/>
  <c r="C34" i="2" s="1"/>
  <c r="D33" i="2"/>
  <c r="B35" i="2" l="1"/>
  <c r="C35" i="2" s="1"/>
  <c r="D34" i="2"/>
  <c r="B36" i="2" l="1"/>
  <c r="C36" i="2" s="1"/>
  <c r="D35" i="2"/>
  <c r="B37" i="2" l="1"/>
  <c r="C37" i="2" s="1"/>
  <c r="D36" i="2"/>
  <c r="B38" i="2" l="1"/>
  <c r="C38" i="2" s="1"/>
  <c r="D37" i="2"/>
  <c r="B39" i="2" l="1"/>
  <c r="C39" i="2" s="1"/>
  <c r="D38" i="2"/>
  <c r="B40" i="2" l="1"/>
  <c r="C40" i="2" s="1"/>
  <c r="D39" i="2"/>
  <c r="B41" i="2" l="1"/>
  <c r="C41" i="2" s="1"/>
  <c r="D40" i="2"/>
  <c r="B42" i="2" l="1"/>
  <c r="C42" i="2" s="1"/>
  <c r="D41" i="2"/>
  <c r="B43" i="2" l="1"/>
  <c r="C43" i="2" s="1"/>
  <c r="D42" i="2"/>
  <c r="B44" i="2" l="1"/>
  <c r="C44" i="2" s="1"/>
  <c r="D43" i="2"/>
  <c r="B45" i="2" l="1"/>
  <c r="C45" i="2" s="1"/>
  <c r="D44" i="2"/>
  <c r="B46" i="2" l="1"/>
  <c r="C46" i="2" s="1"/>
  <c r="D45" i="2"/>
  <c r="B47" i="2" l="1"/>
  <c r="C47" i="2" s="1"/>
  <c r="D46" i="2"/>
  <c r="B48" i="2" l="1"/>
  <c r="C48" i="2" s="1"/>
  <c r="D47" i="2"/>
  <c r="B49" i="2" l="1"/>
  <c r="C49" i="2" s="1"/>
  <c r="D48" i="2"/>
  <c r="B50" i="2" l="1"/>
  <c r="C50" i="2" s="1"/>
  <c r="D49" i="2"/>
  <c r="B51" i="2" l="1"/>
  <c r="C51" i="2" s="1"/>
  <c r="D50" i="2"/>
  <c r="B52" i="2" l="1"/>
  <c r="C52" i="2" s="1"/>
  <c r="D51" i="2"/>
  <c r="B53" i="2" l="1"/>
  <c r="C53" i="2" s="1"/>
  <c r="D52" i="2"/>
  <c r="B54" i="2" l="1"/>
  <c r="C54" i="2" s="1"/>
  <c r="D53" i="2"/>
  <c r="B55" i="2" l="1"/>
  <c r="C55" i="2" s="1"/>
  <c r="D54" i="2"/>
  <c r="B56" i="2" l="1"/>
  <c r="C56" i="2" s="1"/>
  <c r="D55" i="2"/>
  <c r="B57" i="2" l="1"/>
  <c r="C57" i="2" s="1"/>
  <c r="D56" i="2"/>
  <c r="B58" i="2" l="1"/>
  <c r="C58" i="2" s="1"/>
  <c r="D57" i="2"/>
  <c r="B59" i="2" l="1"/>
  <c r="C59" i="2" s="1"/>
  <c r="D58" i="2"/>
  <c r="B60" i="2" l="1"/>
  <c r="C60" i="2" s="1"/>
  <c r="D59" i="2"/>
  <c r="B61" i="2" l="1"/>
  <c r="C61" i="2" s="1"/>
  <c r="D60" i="2"/>
  <c r="B62" i="2" l="1"/>
  <c r="C62" i="2" s="1"/>
  <c r="D61" i="2"/>
  <c r="B63" i="2" l="1"/>
  <c r="C63" i="2" s="1"/>
  <c r="D62" i="2"/>
  <c r="B64" i="2" l="1"/>
  <c r="C64" i="2" s="1"/>
  <c r="D63" i="2"/>
  <c r="B65" i="2" l="1"/>
  <c r="C65" i="2" s="1"/>
  <c r="D64" i="2"/>
  <c r="B66" i="2" l="1"/>
  <c r="C66" i="2" s="1"/>
  <c r="D65" i="2"/>
  <c r="B67" i="2" l="1"/>
  <c r="C67" i="2" s="1"/>
  <c r="D66" i="2"/>
  <c r="B68" i="2" l="1"/>
  <c r="C68" i="2" s="1"/>
  <c r="D67" i="2"/>
  <c r="B69" i="2" l="1"/>
  <c r="C69" i="2" s="1"/>
  <c r="D68" i="2"/>
  <c r="B70" i="2" l="1"/>
  <c r="C70" i="2" s="1"/>
  <c r="D69" i="2"/>
  <c r="B71" i="2" l="1"/>
  <c r="C71" i="2" s="1"/>
  <c r="D70" i="2"/>
  <c r="B72" i="2" l="1"/>
  <c r="C72" i="2" s="1"/>
  <c r="D71" i="2"/>
  <c r="B73" i="2" l="1"/>
  <c r="C73" i="2" s="1"/>
  <c r="D72" i="2"/>
  <c r="B74" i="2" l="1"/>
  <c r="C74" i="2" s="1"/>
  <c r="D73" i="2"/>
  <c r="D74" i="2" l="1"/>
</calcChain>
</file>

<file path=xl/sharedStrings.xml><?xml version="1.0" encoding="utf-8"?>
<sst xmlns="http://schemas.openxmlformats.org/spreadsheetml/2006/main" count="42" uniqueCount="30">
  <si>
    <t>H24/4/1～</t>
    <phoneticPr fontId="4"/>
  </si>
  <si>
    <t>H19/4/1～H24/3/31</t>
    <phoneticPr fontId="4"/>
  </si>
  <si>
    <t>～H19/3/31</t>
    <phoneticPr fontId="5"/>
  </si>
  <si>
    <t>H19/4/1～</t>
    <phoneticPr fontId="5"/>
  </si>
  <si>
    <t>定率法(200%)</t>
    <rPh sb="0" eb="3">
      <t>テイリツホウ</t>
    </rPh>
    <phoneticPr fontId="4"/>
  </si>
  <si>
    <t>定率法(250%)</t>
    <rPh sb="0" eb="3">
      <t>テイリツホウ</t>
    </rPh>
    <phoneticPr fontId="4"/>
  </si>
  <si>
    <t>旧定率法</t>
    <rPh sb="0" eb="1">
      <t>キュウ</t>
    </rPh>
    <rPh sb="1" eb="4">
      <t>テイリツホウ</t>
    </rPh>
    <phoneticPr fontId="4"/>
  </si>
  <si>
    <t>定額法</t>
    <rPh sb="0" eb="2">
      <t>テイガク</t>
    </rPh>
    <rPh sb="2" eb="3">
      <t>ホウ</t>
    </rPh>
    <phoneticPr fontId="4"/>
  </si>
  <si>
    <t>旧定額法</t>
    <rPh sb="0" eb="1">
      <t>キュウ</t>
    </rPh>
    <rPh sb="1" eb="3">
      <t>テイガク</t>
    </rPh>
    <rPh sb="3" eb="4">
      <t>ホウ</t>
    </rPh>
    <phoneticPr fontId="4"/>
  </si>
  <si>
    <t>R3</t>
    <phoneticPr fontId="5"/>
  </si>
  <si>
    <t>R2</t>
    <phoneticPr fontId="5"/>
  </si>
  <si>
    <t>R1</t>
    <phoneticPr fontId="5"/>
  </si>
  <si>
    <t>T2</t>
    <phoneticPr fontId="5"/>
  </si>
  <si>
    <t>T1</t>
    <phoneticPr fontId="5"/>
  </si>
  <si>
    <t>耐用年数</t>
    <rPh sb="0" eb="2">
      <t>タイヨウ</t>
    </rPh>
    <rPh sb="2" eb="4">
      <t>ネンスウ</t>
    </rPh>
    <phoneticPr fontId="4"/>
  </si>
  <si>
    <t>償却率</t>
  </si>
  <si>
    <t>改定償却率</t>
    <rPh sb="0" eb="2">
      <t>カイテイ</t>
    </rPh>
    <rPh sb="2" eb="4">
      <t>ショウキャク</t>
    </rPh>
    <rPh sb="4" eb="5">
      <t>リツ</t>
    </rPh>
    <phoneticPr fontId="4"/>
  </si>
  <si>
    <t>保証率</t>
    <rPh sb="0" eb="2">
      <t>ホショウ</t>
    </rPh>
    <rPh sb="2" eb="3">
      <t>リツ</t>
    </rPh>
    <phoneticPr fontId="4"/>
  </si>
  <si>
    <t>定率法</t>
    <rPh sb="0" eb="3">
      <t>テイリツホウ</t>
    </rPh>
    <phoneticPr fontId="5"/>
  </si>
  <si>
    <t>成形機</t>
    <rPh sb="0" eb="3">
      <t>セイケイキ</t>
    </rPh>
    <phoneticPr fontId="5"/>
  </si>
  <si>
    <t>取得価格</t>
    <rPh sb="0" eb="2">
      <t>シュトク</t>
    </rPh>
    <rPh sb="2" eb="4">
      <t>カカク</t>
    </rPh>
    <phoneticPr fontId="5"/>
  </si>
  <si>
    <t>入力部分</t>
    <rPh sb="0" eb="2">
      <t>ニュウリョク</t>
    </rPh>
    <rPh sb="2" eb="4">
      <t>ブブン</t>
    </rPh>
    <phoneticPr fontId="5"/>
  </si>
  <si>
    <t>耐用年数</t>
    <rPh sb="0" eb="2">
      <t>タイヨウ</t>
    </rPh>
    <rPh sb="2" eb="4">
      <t>ネンスウ</t>
    </rPh>
    <phoneticPr fontId="5"/>
  </si>
  <si>
    <t>改定償却率</t>
  </si>
  <si>
    <t>保証率</t>
  </si>
  <si>
    <t>年数</t>
    <rPh sb="0" eb="2">
      <t>ネンスウ</t>
    </rPh>
    <phoneticPr fontId="5"/>
  </si>
  <si>
    <t>減価償却額</t>
    <rPh sb="0" eb="2">
      <t>ゲンカ</t>
    </rPh>
    <rPh sb="2" eb="5">
      <t>ショウキャクガク</t>
    </rPh>
    <phoneticPr fontId="5"/>
  </si>
  <si>
    <t>残存価格</t>
    <rPh sb="0" eb="2">
      <t>ザンゾン</t>
    </rPh>
    <rPh sb="2" eb="4">
      <t>カカク</t>
    </rPh>
    <phoneticPr fontId="5"/>
  </si>
  <si>
    <t>改定取得価格</t>
    <rPh sb="0" eb="2">
      <t>カイテイ</t>
    </rPh>
    <rPh sb="2" eb="4">
      <t>シュトク</t>
    </rPh>
    <rPh sb="4" eb="6">
      <t>カカク</t>
    </rPh>
    <phoneticPr fontId="5"/>
  </si>
  <si>
    <t>償却方法</t>
    <rPh sb="0" eb="2">
      <t>ショウキャク</t>
    </rPh>
    <rPh sb="2" eb="4">
      <t>ホウホウ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</si>
</sst>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.00000_ "/>
  </numFmts>
  <fonts count="10"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9" fillId="0" borderId="0" xfId="1">
      <alignment vertical="center"/>
    </xf>
    <xf numFmtId="0" fontId="0" fillId="0" borderId="0" xfId="1" applyFont="1">
      <alignment vertical="center"/>
    </xf>
    <xf numFmtId="0" fontId="9" fillId="0" borderId="5" xfId="1" applyBorder="1">
      <alignment vertical="center"/>
    </xf>
    <xf numFmtId="38" fontId="0" fillId="7" borderId="5" xfId="2" applyFont="1" applyFill="1" applyBorder="1">
      <alignment vertical="center"/>
    </xf>
    <xf numFmtId="0" fontId="9" fillId="7" borderId="5" xfId="1" applyFill="1" applyBorder="1">
      <alignment vertical="center"/>
    </xf>
    <xf numFmtId="38" fontId="9" fillId="0" borderId="0" xfId="1" applyNumberFormat="1">
      <alignment vertical="center"/>
    </xf>
    <xf numFmtId="0" fontId="9" fillId="8" borderId="5" xfId="1" applyFont="1" applyFill="1" applyBorder="1" applyAlignment="1">
      <alignment horizontal="center" vertical="center" wrapText="1"/>
    </xf>
    <xf numFmtId="176" fontId="9" fillId="0" borderId="5" xfId="1" applyNumberFormat="1" applyBorder="1">
      <alignment vertical="center"/>
    </xf>
    <xf numFmtId="38" fontId="0" fillId="0" borderId="5" xfId="2" applyFont="1" applyBorder="1">
      <alignment vertical="center"/>
    </xf>
    <xf numFmtId="38" fontId="0" fillId="0" borderId="0" xfId="2" applyFont="1">
      <alignment vertical="center"/>
    </xf>
    <xf numFmtId="38" fontId="9" fillId="0" borderId="5" xfId="1" applyNumberFormat="1" applyBorder="1">
      <alignment vertical="center"/>
    </xf>
    <xf numFmtId="0" fontId="9" fillId="0" borderId="19" xfId="1" applyBorder="1">
      <alignment vertical="center"/>
    </xf>
    <xf numFmtId="38" fontId="9" fillId="0" borderId="19" xfId="1" applyNumberForma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ieijinji/Documents/&#32076;&#21942;&#35386;&#26029;/&#12499;&#12472;&#12493;&#12473;&#21109;&#36896;&#20107;&#26989;/&#26481;&#27915;&#12488;&#12512;&#12477;&#12531;&#12849;/&#28187;&#20385;&#20767;&#21364;&#35336;&#316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減価償却・定率法"/>
      <sheetName val="Sheet1 (2)"/>
      <sheetName val="Sheet2"/>
    </sheetNames>
    <sheetDataSet>
      <sheetData sheetId="0"/>
      <sheetData sheetId="1"/>
      <sheetData sheetId="2">
        <row r="7">
          <cell r="A7" t="str">
            <v>償却保証額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5" sqref="A5:D103"/>
    </sheetView>
  </sheetViews>
  <sheetFormatPr defaultRowHeight="13.5"/>
  <cols>
    <col min="1" max="1" width="10.375" style="12" customWidth="1"/>
    <col min="2" max="10" width="10.625" style="12" customWidth="1"/>
    <col min="11" max="16384" width="9" style="12"/>
  </cols>
  <sheetData>
    <row r="1" spans="1:10" s="2" customFormat="1" ht="18" customHeight="1">
      <c r="A1" s="41"/>
      <c r="B1" s="43" t="s">
        <v>0</v>
      </c>
      <c r="C1" s="44"/>
      <c r="D1" s="45"/>
      <c r="E1" s="43" t="s">
        <v>1</v>
      </c>
      <c r="F1" s="44"/>
      <c r="G1" s="45"/>
      <c r="H1" s="1" t="s">
        <v>2</v>
      </c>
      <c r="I1" s="1" t="s">
        <v>3</v>
      </c>
      <c r="J1" s="1" t="s">
        <v>2</v>
      </c>
    </row>
    <row r="2" spans="1:10" s="5" customFormat="1" ht="21.75" customHeight="1">
      <c r="A2" s="42"/>
      <c r="B2" s="46" t="s">
        <v>4</v>
      </c>
      <c r="C2" s="47"/>
      <c r="D2" s="48"/>
      <c r="E2" s="46" t="s">
        <v>5</v>
      </c>
      <c r="F2" s="47"/>
      <c r="G2" s="48"/>
      <c r="H2" s="3" t="s">
        <v>6</v>
      </c>
      <c r="I2" s="4" t="s">
        <v>7</v>
      </c>
      <c r="J2" s="4" t="s">
        <v>8</v>
      </c>
    </row>
    <row r="3" spans="1:10" s="5" customFormat="1" ht="21.75" hidden="1" customHeight="1">
      <c r="A3" s="6"/>
      <c r="B3" s="7" t="s">
        <v>9</v>
      </c>
      <c r="C3" s="8"/>
      <c r="D3" s="9"/>
      <c r="E3" s="7" t="s">
        <v>10</v>
      </c>
      <c r="F3" s="8"/>
      <c r="G3" s="9"/>
      <c r="H3" s="10" t="s">
        <v>11</v>
      </c>
      <c r="I3" s="10" t="s">
        <v>12</v>
      </c>
      <c r="J3" s="10" t="s">
        <v>13</v>
      </c>
    </row>
    <row r="4" spans="1:10" ht="16.5" customHeight="1">
      <c r="A4" s="11" t="s">
        <v>14</v>
      </c>
      <c r="B4" s="7" t="s">
        <v>15</v>
      </c>
      <c r="C4" s="8" t="s">
        <v>16</v>
      </c>
      <c r="D4" s="9" t="s">
        <v>17</v>
      </c>
      <c r="E4" s="7" t="s">
        <v>15</v>
      </c>
      <c r="F4" s="8" t="s">
        <v>16</v>
      </c>
      <c r="G4" s="9" t="s">
        <v>17</v>
      </c>
      <c r="H4" s="10" t="s">
        <v>15</v>
      </c>
      <c r="I4" s="10" t="s">
        <v>15</v>
      </c>
      <c r="J4" s="10" t="s">
        <v>15</v>
      </c>
    </row>
    <row r="5" spans="1:10">
      <c r="A5" s="13">
        <v>2</v>
      </c>
      <c r="B5" s="14">
        <v>1</v>
      </c>
      <c r="C5" s="15"/>
      <c r="D5" s="16"/>
      <c r="E5" s="14">
        <v>1</v>
      </c>
      <c r="F5" s="15"/>
      <c r="G5" s="16"/>
      <c r="H5" s="17">
        <v>0.68400000000000005</v>
      </c>
      <c r="I5" s="17">
        <v>0.5</v>
      </c>
      <c r="J5" s="17">
        <v>0.5</v>
      </c>
    </row>
    <row r="6" spans="1:10">
      <c r="A6" s="18">
        <v>3</v>
      </c>
      <c r="B6" s="19">
        <v>0.66700000000000004</v>
      </c>
      <c r="C6" s="20">
        <v>1</v>
      </c>
      <c r="D6" s="21">
        <v>0.11089</v>
      </c>
      <c r="E6" s="19">
        <v>0.83299999999999996</v>
      </c>
      <c r="F6" s="20">
        <v>1</v>
      </c>
      <c r="G6" s="21">
        <v>2.7890000000000002E-2</v>
      </c>
      <c r="H6" s="22">
        <v>0.53600000000000003</v>
      </c>
      <c r="I6" s="22">
        <v>0.33400000000000002</v>
      </c>
      <c r="J6" s="22">
        <v>0.33300000000000002</v>
      </c>
    </row>
    <row r="7" spans="1:10">
      <c r="A7" s="18">
        <v>4</v>
      </c>
      <c r="B7" s="19">
        <v>0.5</v>
      </c>
      <c r="C7" s="20">
        <v>1</v>
      </c>
      <c r="D7" s="21">
        <v>0.12499</v>
      </c>
      <c r="E7" s="19">
        <v>0.625</v>
      </c>
      <c r="F7" s="20">
        <v>1</v>
      </c>
      <c r="G7" s="21">
        <v>5.2740000000000002E-2</v>
      </c>
      <c r="H7" s="22">
        <v>0.438</v>
      </c>
      <c r="I7" s="22">
        <v>0.25</v>
      </c>
      <c r="J7" s="22">
        <v>0.25</v>
      </c>
    </row>
    <row r="8" spans="1:10">
      <c r="A8" s="18">
        <v>5</v>
      </c>
      <c r="B8" s="19">
        <v>0.4</v>
      </c>
      <c r="C8" s="20">
        <v>0.5</v>
      </c>
      <c r="D8" s="21">
        <v>0.108</v>
      </c>
      <c r="E8" s="19">
        <v>0.5</v>
      </c>
      <c r="F8" s="20">
        <v>1</v>
      </c>
      <c r="G8" s="21">
        <v>6.2489999999999997E-2</v>
      </c>
      <c r="H8" s="22">
        <v>0.36899999999999999</v>
      </c>
      <c r="I8" s="22">
        <v>0.2</v>
      </c>
      <c r="J8" s="22">
        <v>0.2</v>
      </c>
    </row>
    <row r="9" spans="1:10">
      <c r="A9" s="18">
        <v>6</v>
      </c>
      <c r="B9" s="19">
        <v>0.33300000000000002</v>
      </c>
      <c r="C9" s="20">
        <v>0.33400000000000002</v>
      </c>
      <c r="D9" s="21">
        <v>9.9110000000000004E-2</v>
      </c>
      <c r="E9" s="19">
        <v>0.41699999999999998</v>
      </c>
      <c r="F9" s="20">
        <v>0.5</v>
      </c>
      <c r="G9" s="21">
        <v>5.7759999999999999E-2</v>
      </c>
      <c r="H9" s="22">
        <v>0.31900000000000001</v>
      </c>
      <c r="I9" s="22">
        <v>0.16700000000000001</v>
      </c>
      <c r="J9" s="22">
        <v>0.16600000000000001</v>
      </c>
    </row>
    <row r="10" spans="1:10">
      <c r="A10" s="18">
        <v>7</v>
      </c>
      <c r="B10" s="19">
        <v>0.28599999999999998</v>
      </c>
      <c r="C10" s="20">
        <v>0.33400000000000002</v>
      </c>
      <c r="D10" s="21">
        <v>8.6800000000000002E-2</v>
      </c>
      <c r="E10" s="19">
        <v>0.35699999999999998</v>
      </c>
      <c r="F10" s="20">
        <v>0.5</v>
      </c>
      <c r="G10" s="21">
        <v>5.4960000000000002E-2</v>
      </c>
      <c r="H10" s="22">
        <v>0.28000000000000003</v>
      </c>
      <c r="I10" s="22">
        <v>0.14299999999999999</v>
      </c>
      <c r="J10" s="22">
        <v>0.14199999999999999</v>
      </c>
    </row>
    <row r="11" spans="1:10">
      <c r="A11" s="18">
        <v>8</v>
      </c>
      <c r="B11" s="19">
        <v>0.25</v>
      </c>
      <c r="C11" s="20">
        <v>0.33400000000000002</v>
      </c>
      <c r="D11" s="21">
        <v>7.9089999999999994E-2</v>
      </c>
      <c r="E11" s="19">
        <v>0.313</v>
      </c>
      <c r="F11" s="20">
        <v>0.33400000000000002</v>
      </c>
      <c r="G11" s="21">
        <v>5.1110000000000003E-2</v>
      </c>
      <c r="H11" s="22">
        <v>0.25</v>
      </c>
      <c r="I11" s="22">
        <v>0.125</v>
      </c>
      <c r="J11" s="22">
        <v>0.125</v>
      </c>
    </row>
    <row r="12" spans="1:10">
      <c r="A12" s="18">
        <v>9</v>
      </c>
      <c r="B12" s="19">
        <v>0.222</v>
      </c>
      <c r="C12" s="20">
        <v>0.25</v>
      </c>
      <c r="D12" s="21">
        <v>7.1260000000000004E-2</v>
      </c>
      <c r="E12" s="19">
        <v>0.27800000000000002</v>
      </c>
      <c r="F12" s="20">
        <v>0.33400000000000002</v>
      </c>
      <c r="G12" s="21">
        <v>4.7309999999999998E-2</v>
      </c>
      <c r="H12" s="22">
        <v>0.22600000000000001</v>
      </c>
      <c r="I12" s="22">
        <v>0.112</v>
      </c>
      <c r="J12" s="22">
        <v>0.111</v>
      </c>
    </row>
    <row r="13" spans="1:10">
      <c r="A13" s="18">
        <v>10</v>
      </c>
      <c r="B13" s="19">
        <v>0.2</v>
      </c>
      <c r="C13" s="20">
        <v>0.25</v>
      </c>
      <c r="D13" s="21">
        <v>6.5519999999999995E-2</v>
      </c>
      <c r="E13" s="19">
        <v>0.25</v>
      </c>
      <c r="F13" s="20">
        <v>0.33400000000000002</v>
      </c>
      <c r="G13" s="21">
        <v>4.4479999999999999E-2</v>
      </c>
      <c r="H13" s="22">
        <v>0.20599999999999999</v>
      </c>
      <c r="I13" s="22">
        <v>0.1</v>
      </c>
      <c r="J13" s="22">
        <v>0.1</v>
      </c>
    </row>
    <row r="14" spans="1:10">
      <c r="A14" s="18">
        <v>11</v>
      </c>
      <c r="B14" s="19">
        <v>0.182</v>
      </c>
      <c r="C14" s="20">
        <v>0.2</v>
      </c>
      <c r="D14" s="21">
        <v>5.9920000000000001E-2</v>
      </c>
      <c r="E14" s="19">
        <v>0.22700000000000001</v>
      </c>
      <c r="F14" s="20">
        <v>0.25</v>
      </c>
      <c r="G14" s="21">
        <v>4.1230000000000003E-2</v>
      </c>
      <c r="H14" s="22">
        <v>0.189</v>
      </c>
      <c r="I14" s="22">
        <v>9.0999999999999998E-2</v>
      </c>
      <c r="J14" s="22">
        <v>0.09</v>
      </c>
    </row>
    <row r="15" spans="1:10">
      <c r="A15" s="18">
        <v>12</v>
      </c>
      <c r="B15" s="19">
        <v>0.16700000000000001</v>
      </c>
      <c r="C15" s="20">
        <v>0.2</v>
      </c>
      <c r="D15" s="21">
        <v>5.5660000000000001E-2</v>
      </c>
      <c r="E15" s="19">
        <v>0.20799999999999999</v>
      </c>
      <c r="F15" s="20">
        <v>0.25</v>
      </c>
      <c r="G15" s="21">
        <v>3.8699999999999998E-2</v>
      </c>
      <c r="H15" s="22">
        <v>0.17499999999999999</v>
      </c>
      <c r="I15" s="22">
        <v>8.4000000000000005E-2</v>
      </c>
      <c r="J15" s="22">
        <v>8.3000000000000004E-2</v>
      </c>
    </row>
    <row r="16" spans="1:10">
      <c r="A16" s="18">
        <v>13</v>
      </c>
      <c r="B16" s="19">
        <v>0.154</v>
      </c>
      <c r="C16" s="20">
        <v>0.16700000000000001</v>
      </c>
      <c r="D16" s="21">
        <v>5.1799999999999999E-2</v>
      </c>
      <c r="E16" s="19">
        <v>0.192</v>
      </c>
      <c r="F16" s="20">
        <v>0.2</v>
      </c>
      <c r="G16" s="21">
        <v>3.6330000000000001E-2</v>
      </c>
      <c r="H16" s="22">
        <v>0.16200000000000001</v>
      </c>
      <c r="I16" s="22">
        <v>7.6999999999999999E-2</v>
      </c>
      <c r="J16" s="22">
        <v>7.5999999999999998E-2</v>
      </c>
    </row>
    <row r="17" spans="1:10">
      <c r="A17" s="18">
        <v>14</v>
      </c>
      <c r="B17" s="19">
        <v>0.14299999999999999</v>
      </c>
      <c r="C17" s="20">
        <v>0.16700000000000001</v>
      </c>
      <c r="D17" s="21">
        <v>4.854E-2</v>
      </c>
      <c r="E17" s="19">
        <v>0.17899999999999999</v>
      </c>
      <c r="F17" s="20">
        <v>0.2</v>
      </c>
      <c r="G17" s="21">
        <v>3.3890000000000003E-2</v>
      </c>
      <c r="H17" s="22">
        <v>0.152</v>
      </c>
      <c r="I17" s="22">
        <v>7.1999999999999995E-2</v>
      </c>
      <c r="J17" s="22">
        <v>7.0999999999999994E-2</v>
      </c>
    </row>
    <row r="18" spans="1:10">
      <c r="A18" s="18">
        <v>15</v>
      </c>
      <c r="B18" s="19">
        <v>0.13300000000000001</v>
      </c>
      <c r="C18" s="20">
        <v>0.14299999999999999</v>
      </c>
      <c r="D18" s="21">
        <v>4.5650000000000003E-2</v>
      </c>
      <c r="E18" s="19">
        <v>0.16700000000000001</v>
      </c>
      <c r="F18" s="20">
        <v>0.2</v>
      </c>
      <c r="G18" s="21">
        <v>3.2169999999999997E-2</v>
      </c>
      <c r="H18" s="22">
        <v>0.14199999999999999</v>
      </c>
      <c r="I18" s="22">
        <v>6.7000000000000004E-2</v>
      </c>
      <c r="J18" s="22">
        <v>6.6000000000000003E-2</v>
      </c>
    </row>
    <row r="19" spans="1:10">
      <c r="A19" s="18">
        <v>16</v>
      </c>
      <c r="B19" s="19">
        <v>0.125</v>
      </c>
      <c r="C19" s="20">
        <v>0.14299999999999999</v>
      </c>
      <c r="D19" s="21">
        <v>4.2939999999999999E-2</v>
      </c>
      <c r="E19" s="19">
        <v>0.156</v>
      </c>
      <c r="F19" s="20">
        <v>0.16700000000000001</v>
      </c>
      <c r="G19" s="21">
        <v>3.0630000000000001E-2</v>
      </c>
      <c r="H19" s="22">
        <v>0.13400000000000001</v>
      </c>
      <c r="I19" s="22">
        <v>6.3E-2</v>
      </c>
      <c r="J19" s="22">
        <v>6.2E-2</v>
      </c>
    </row>
    <row r="20" spans="1:10">
      <c r="A20" s="18">
        <v>17</v>
      </c>
      <c r="B20" s="19">
        <v>0.11799999999999999</v>
      </c>
      <c r="C20" s="20">
        <v>0.125</v>
      </c>
      <c r="D20" s="21">
        <v>4.0379999999999999E-2</v>
      </c>
      <c r="E20" s="19">
        <v>0.14699999999999999</v>
      </c>
      <c r="F20" s="20">
        <v>0.16700000000000001</v>
      </c>
      <c r="G20" s="21">
        <v>2.9049999999999999E-2</v>
      </c>
      <c r="H20" s="22">
        <v>0.127</v>
      </c>
      <c r="I20" s="22">
        <v>5.8999999999999997E-2</v>
      </c>
      <c r="J20" s="22">
        <v>5.8000000000000003E-2</v>
      </c>
    </row>
    <row r="21" spans="1:10">
      <c r="A21" s="18">
        <v>18</v>
      </c>
      <c r="B21" s="19">
        <v>0.111</v>
      </c>
      <c r="C21" s="20">
        <v>0.112</v>
      </c>
      <c r="D21" s="21">
        <v>3.884E-2</v>
      </c>
      <c r="E21" s="19">
        <v>0.13900000000000001</v>
      </c>
      <c r="F21" s="20">
        <v>0.14299999999999999</v>
      </c>
      <c r="G21" s="21">
        <v>2.7570000000000001E-2</v>
      </c>
      <c r="H21" s="22">
        <v>0.12</v>
      </c>
      <c r="I21" s="22">
        <v>5.6000000000000001E-2</v>
      </c>
      <c r="J21" s="22">
        <v>5.5E-2</v>
      </c>
    </row>
    <row r="22" spans="1:10">
      <c r="A22" s="18">
        <v>19</v>
      </c>
      <c r="B22" s="19">
        <v>0.105</v>
      </c>
      <c r="C22" s="20">
        <v>0.112</v>
      </c>
      <c r="D22" s="21">
        <v>3.6929999999999998E-2</v>
      </c>
      <c r="E22" s="19">
        <v>0.13200000000000001</v>
      </c>
      <c r="F22" s="20">
        <v>0.14299999999999999</v>
      </c>
      <c r="G22" s="21">
        <v>2.6159999999999999E-2</v>
      </c>
      <c r="H22" s="22">
        <v>0.114</v>
      </c>
      <c r="I22" s="22">
        <v>5.2999999999999999E-2</v>
      </c>
      <c r="J22" s="22">
        <v>5.1999999999999998E-2</v>
      </c>
    </row>
    <row r="23" spans="1:10">
      <c r="A23" s="18">
        <v>20</v>
      </c>
      <c r="B23" s="19">
        <v>0.1</v>
      </c>
      <c r="C23" s="20">
        <v>0.112</v>
      </c>
      <c r="D23" s="21">
        <v>3.4860000000000002E-2</v>
      </c>
      <c r="E23" s="19">
        <v>0.125</v>
      </c>
      <c r="F23" s="20">
        <v>0.14299999999999999</v>
      </c>
      <c r="G23" s="21">
        <v>2.5170000000000001E-2</v>
      </c>
      <c r="H23" s="22">
        <v>0.109</v>
      </c>
      <c r="I23" s="22">
        <v>0.05</v>
      </c>
      <c r="J23" s="22">
        <v>0.05</v>
      </c>
    </row>
    <row r="24" spans="1:10">
      <c r="A24" s="18">
        <v>21</v>
      </c>
      <c r="B24" s="19">
        <v>9.5000000000000001E-2</v>
      </c>
      <c r="C24" s="20">
        <v>0.1</v>
      </c>
      <c r="D24" s="21">
        <v>3.3349999999999998E-2</v>
      </c>
      <c r="E24" s="19">
        <v>0.11899999999999999</v>
      </c>
      <c r="F24" s="20">
        <v>0.125</v>
      </c>
      <c r="G24" s="21">
        <v>2.4080000000000001E-2</v>
      </c>
      <c r="H24" s="22">
        <v>0.104</v>
      </c>
      <c r="I24" s="22">
        <v>4.8000000000000001E-2</v>
      </c>
      <c r="J24" s="22">
        <v>4.8000000000000001E-2</v>
      </c>
    </row>
    <row r="25" spans="1:10">
      <c r="A25" s="18">
        <v>22</v>
      </c>
      <c r="B25" s="19">
        <v>9.0999999999999998E-2</v>
      </c>
      <c r="C25" s="20">
        <v>0.1</v>
      </c>
      <c r="D25" s="21">
        <v>3.1820000000000001E-2</v>
      </c>
      <c r="E25" s="19">
        <v>0.114</v>
      </c>
      <c r="F25" s="20">
        <v>0.125</v>
      </c>
      <c r="G25" s="21">
        <v>2.2960000000000001E-2</v>
      </c>
      <c r="H25" s="22">
        <v>9.9000000000000005E-2</v>
      </c>
      <c r="I25" s="22">
        <v>4.5999999999999999E-2</v>
      </c>
      <c r="J25" s="22">
        <v>4.5999999999999999E-2</v>
      </c>
    </row>
    <row r="26" spans="1:10">
      <c r="A26" s="18">
        <v>23</v>
      </c>
      <c r="B26" s="19">
        <v>8.6999999999999994E-2</v>
      </c>
      <c r="C26" s="20">
        <v>9.0999999999999998E-2</v>
      </c>
      <c r="D26" s="21">
        <v>3.0519999999999999E-2</v>
      </c>
      <c r="E26" s="19">
        <v>0.109</v>
      </c>
      <c r="F26" s="20">
        <v>0.112</v>
      </c>
      <c r="G26" s="21">
        <v>2.2259999999999999E-2</v>
      </c>
      <c r="H26" s="22">
        <v>9.5000000000000001E-2</v>
      </c>
      <c r="I26" s="22">
        <v>4.3999999999999997E-2</v>
      </c>
      <c r="J26" s="22">
        <v>4.3999999999999997E-2</v>
      </c>
    </row>
    <row r="27" spans="1:10">
      <c r="A27" s="18">
        <v>24</v>
      </c>
      <c r="B27" s="19">
        <v>8.3000000000000004E-2</v>
      </c>
      <c r="C27" s="20">
        <v>8.4000000000000005E-2</v>
      </c>
      <c r="D27" s="21">
        <v>2.9690000000000001E-2</v>
      </c>
      <c r="E27" s="19">
        <v>0.104</v>
      </c>
      <c r="F27" s="20">
        <v>0.112</v>
      </c>
      <c r="G27" s="21">
        <v>2.1569999999999999E-2</v>
      </c>
      <c r="H27" s="22">
        <v>9.1999999999999998E-2</v>
      </c>
      <c r="I27" s="22">
        <v>4.2000000000000003E-2</v>
      </c>
      <c r="J27" s="22">
        <v>4.2000000000000003E-2</v>
      </c>
    </row>
    <row r="28" spans="1:10">
      <c r="A28" s="18">
        <v>25</v>
      </c>
      <c r="B28" s="19">
        <v>0.08</v>
      </c>
      <c r="C28" s="20">
        <v>8.4000000000000005E-2</v>
      </c>
      <c r="D28" s="21">
        <v>2.8410000000000001E-2</v>
      </c>
      <c r="E28" s="19">
        <v>0.1</v>
      </c>
      <c r="F28" s="20">
        <v>0.112</v>
      </c>
      <c r="G28" s="21">
        <v>2.0580000000000001E-2</v>
      </c>
      <c r="H28" s="22">
        <v>8.7999999999999995E-2</v>
      </c>
      <c r="I28" s="22">
        <v>0.04</v>
      </c>
      <c r="J28" s="22">
        <v>0.04</v>
      </c>
    </row>
    <row r="29" spans="1:10">
      <c r="A29" s="18">
        <v>26</v>
      </c>
      <c r="B29" s="19">
        <v>7.6999999999999999E-2</v>
      </c>
      <c r="C29" s="20">
        <v>8.4000000000000005E-2</v>
      </c>
      <c r="D29" s="21">
        <v>2.716E-2</v>
      </c>
      <c r="E29" s="19">
        <v>9.6000000000000002E-2</v>
      </c>
      <c r="F29" s="20">
        <v>0.1</v>
      </c>
      <c r="G29" s="21">
        <v>1.9890000000000001E-2</v>
      </c>
      <c r="H29" s="22">
        <v>8.5000000000000006E-2</v>
      </c>
      <c r="I29" s="22">
        <v>3.9E-2</v>
      </c>
      <c r="J29" s="22">
        <v>3.9E-2</v>
      </c>
    </row>
    <row r="30" spans="1:10">
      <c r="A30" s="18">
        <v>27</v>
      </c>
      <c r="B30" s="19">
        <v>7.3999999999999996E-2</v>
      </c>
      <c r="C30" s="20">
        <v>7.6999999999999999E-2</v>
      </c>
      <c r="D30" s="21">
        <v>2.6239999999999999E-2</v>
      </c>
      <c r="E30" s="19">
        <v>9.2999999999999999E-2</v>
      </c>
      <c r="F30" s="20">
        <v>0.1</v>
      </c>
      <c r="G30" s="21">
        <v>1.9019999999999999E-2</v>
      </c>
      <c r="H30" s="22">
        <v>8.2000000000000003E-2</v>
      </c>
      <c r="I30" s="22">
        <v>3.7999999999999999E-2</v>
      </c>
      <c r="J30" s="22">
        <v>3.6999999999999998E-2</v>
      </c>
    </row>
    <row r="31" spans="1:10">
      <c r="A31" s="18">
        <v>28</v>
      </c>
      <c r="B31" s="19">
        <v>7.0999999999999994E-2</v>
      </c>
      <c r="C31" s="20">
        <v>7.1999999999999995E-2</v>
      </c>
      <c r="D31" s="21">
        <v>2.5680000000000001E-2</v>
      </c>
      <c r="E31" s="19">
        <v>8.8999999999999996E-2</v>
      </c>
      <c r="F31" s="20">
        <v>9.0999999999999998E-2</v>
      </c>
      <c r="G31" s="21">
        <v>1.866E-2</v>
      </c>
      <c r="H31" s="22">
        <v>7.9000000000000001E-2</v>
      </c>
      <c r="I31" s="22">
        <v>3.5999999999999997E-2</v>
      </c>
      <c r="J31" s="22">
        <v>3.5999999999999997E-2</v>
      </c>
    </row>
    <row r="32" spans="1:10">
      <c r="A32" s="18">
        <v>29</v>
      </c>
      <c r="B32" s="19">
        <v>6.9000000000000006E-2</v>
      </c>
      <c r="C32" s="20">
        <v>7.1999999999999995E-2</v>
      </c>
      <c r="D32" s="21">
        <v>2.4629999999999999E-2</v>
      </c>
      <c r="E32" s="19">
        <v>8.5999999999999993E-2</v>
      </c>
      <c r="F32" s="20">
        <v>9.0999999999999998E-2</v>
      </c>
      <c r="G32" s="21">
        <v>1.8030000000000001E-2</v>
      </c>
      <c r="H32" s="22">
        <v>7.5999999999999998E-2</v>
      </c>
      <c r="I32" s="22">
        <v>3.5000000000000003E-2</v>
      </c>
      <c r="J32" s="22">
        <v>3.5000000000000003E-2</v>
      </c>
    </row>
    <row r="33" spans="1:10">
      <c r="A33" s="18">
        <v>30</v>
      </c>
      <c r="B33" s="19">
        <v>6.7000000000000004E-2</v>
      </c>
      <c r="C33" s="20">
        <v>7.1999999999999995E-2</v>
      </c>
      <c r="D33" s="21">
        <v>2.366E-2</v>
      </c>
      <c r="E33" s="19">
        <v>8.3000000000000004E-2</v>
      </c>
      <c r="F33" s="20">
        <v>8.4000000000000005E-2</v>
      </c>
      <c r="G33" s="21">
        <v>1.7659999999999999E-2</v>
      </c>
      <c r="H33" s="22">
        <v>7.3999999999999996E-2</v>
      </c>
      <c r="I33" s="22">
        <v>3.4000000000000002E-2</v>
      </c>
      <c r="J33" s="22">
        <v>3.4000000000000002E-2</v>
      </c>
    </row>
    <row r="34" spans="1:10">
      <c r="A34" s="18">
        <v>31</v>
      </c>
      <c r="B34" s="19">
        <v>6.5000000000000002E-2</v>
      </c>
      <c r="C34" s="20">
        <v>6.7000000000000004E-2</v>
      </c>
      <c r="D34" s="21">
        <v>2.2859999999999998E-2</v>
      </c>
      <c r="E34" s="19">
        <v>8.1000000000000003E-2</v>
      </c>
      <c r="F34" s="20">
        <v>8.4000000000000005E-2</v>
      </c>
      <c r="G34" s="21">
        <v>1.6879999999999999E-2</v>
      </c>
      <c r="H34" s="22">
        <v>7.1999999999999995E-2</v>
      </c>
      <c r="I34" s="22">
        <v>3.3000000000000002E-2</v>
      </c>
      <c r="J34" s="22">
        <v>3.3000000000000002E-2</v>
      </c>
    </row>
    <row r="35" spans="1:10">
      <c r="A35" s="18">
        <v>32</v>
      </c>
      <c r="B35" s="19">
        <v>6.3E-2</v>
      </c>
      <c r="C35" s="20">
        <v>6.7000000000000004E-2</v>
      </c>
      <c r="D35" s="21">
        <v>2.2159999999999999E-2</v>
      </c>
      <c r="E35" s="19">
        <v>7.8E-2</v>
      </c>
      <c r="F35" s="20">
        <v>8.4000000000000005E-2</v>
      </c>
      <c r="G35" s="21">
        <v>1.6549999999999999E-2</v>
      </c>
      <c r="H35" s="22">
        <v>6.9000000000000006E-2</v>
      </c>
      <c r="I35" s="22">
        <v>3.2000000000000001E-2</v>
      </c>
      <c r="J35" s="22">
        <v>3.2000000000000001E-2</v>
      </c>
    </row>
    <row r="36" spans="1:10">
      <c r="A36" s="18">
        <v>33</v>
      </c>
      <c r="B36" s="19">
        <v>6.0999999999999999E-2</v>
      </c>
      <c r="C36" s="20">
        <v>6.3E-2</v>
      </c>
      <c r="D36" s="21">
        <v>2.1610000000000001E-2</v>
      </c>
      <c r="E36" s="19">
        <v>7.5999999999999998E-2</v>
      </c>
      <c r="F36" s="20">
        <v>7.6999999999999999E-2</v>
      </c>
      <c r="G36" s="21">
        <v>1.585E-2</v>
      </c>
      <c r="H36" s="22">
        <v>6.7000000000000004E-2</v>
      </c>
      <c r="I36" s="22">
        <v>3.1E-2</v>
      </c>
      <c r="J36" s="22">
        <v>3.1E-2</v>
      </c>
    </row>
    <row r="37" spans="1:10">
      <c r="A37" s="18">
        <v>34</v>
      </c>
      <c r="B37" s="19">
        <v>5.8999999999999997E-2</v>
      </c>
      <c r="C37" s="20">
        <v>6.3E-2</v>
      </c>
      <c r="D37" s="21">
        <v>2.0969999999999999E-2</v>
      </c>
      <c r="E37" s="19">
        <v>7.3999999999999996E-2</v>
      </c>
      <c r="F37" s="20">
        <v>7.6999999999999999E-2</v>
      </c>
      <c r="G37" s="21">
        <v>1.532E-2</v>
      </c>
      <c r="H37" s="22">
        <v>6.6000000000000003E-2</v>
      </c>
      <c r="I37" s="22">
        <v>0.03</v>
      </c>
      <c r="J37" s="22">
        <v>0.03</v>
      </c>
    </row>
    <row r="38" spans="1:10">
      <c r="A38" s="18">
        <v>35</v>
      </c>
      <c r="B38" s="19">
        <v>5.7000000000000002E-2</v>
      </c>
      <c r="C38" s="20">
        <v>5.8999999999999997E-2</v>
      </c>
      <c r="D38" s="21">
        <v>2.051E-2</v>
      </c>
      <c r="E38" s="19">
        <v>7.0999999999999994E-2</v>
      </c>
      <c r="F38" s="20">
        <v>7.1999999999999995E-2</v>
      </c>
      <c r="G38" s="21">
        <v>1.532E-2</v>
      </c>
      <c r="H38" s="22">
        <v>6.4000000000000001E-2</v>
      </c>
      <c r="I38" s="22">
        <v>2.9000000000000001E-2</v>
      </c>
      <c r="J38" s="22">
        <v>2.9000000000000001E-2</v>
      </c>
    </row>
    <row r="39" spans="1:10">
      <c r="A39" s="18">
        <v>36</v>
      </c>
      <c r="B39" s="19">
        <v>5.6000000000000001E-2</v>
      </c>
      <c r="C39" s="20">
        <v>5.8999999999999997E-2</v>
      </c>
      <c r="D39" s="21">
        <v>1.9740000000000001E-2</v>
      </c>
      <c r="E39" s="19">
        <v>6.9000000000000006E-2</v>
      </c>
      <c r="F39" s="20">
        <v>7.1999999999999995E-2</v>
      </c>
      <c r="G39" s="21">
        <v>1.494E-2</v>
      </c>
      <c r="H39" s="22">
        <v>6.2E-2</v>
      </c>
      <c r="I39" s="22">
        <v>2.8000000000000001E-2</v>
      </c>
      <c r="J39" s="22">
        <v>2.8000000000000001E-2</v>
      </c>
    </row>
    <row r="40" spans="1:10">
      <c r="A40" s="18">
        <v>37</v>
      </c>
      <c r="B40" s="19">
        <v>5.3999999999999999E-2</v>
      </c>
      <c r="C40" s="20">
        <v>5.6000000000000001E-2</v>
      </c>
      <c r="D40" s="21">
        <v>1.95E-2</v>
      </c>
      <c r="E40" s="19">
        <v>6.8000000000000005E-2</v>
      </c>
      <c r="F40" s="20">
        <v>7.1999999999999995E-2</v>
      </c>
      <c r="G40" s="21">
        <v>1.4250000000000001E-2</v>
      </c>
      <c r="H40" s="22">
        <v>0.06</v>
      </c>
      <c r="I40" s="22">
        <v>2.8000000000000001E-2</v>
      </c>
      <c r="J40" s="22">
        <v>2.7E-2</v>
      </c>
    </row>
    <row r="41" spans="1:10">
      <c r="A41" s="18">
        <v>38</v>
      </c>
      <c r="B41" s="19">
        <v>5.2999999999999999E-2</v>
      </c>
      <c r="C41" s="20">
        <v>5.6000000000000001E-2</v>
      </c>
      <c r="D41" s="21">
        <v>1.882E-2</v>
      </c>
      <c r="E41" s="19">
        <v>6.6000000000000003E-2</v>
      </c>
      <c r="F41" s="20">
        <v>6.7000000000000004E-2</v>
      </c>
      <c r="G41" s="21">
        <v>1.393E-2</v>
      </c>
      <c r="H41" s="22">
        <v>5.8999999999999997E-2</v>
      </c>
      <c r="I41" s="22">
        <v>2.7E-2</v>
      </c>
      <c r="J41" s="22">
        <v>2.7E-2</v>
      </c>
    </row>
    <row r="42" spans="1:10">
      <c r="A42" s="18">
        <v>39</v>
      </c>
      <c r="B42" s="19">
        <v>5.0999999999999997E-2</v>
      </c>
      <c r="C42" s="20">
        <v>5.2999999999999999E-2</v>
      </c>
      <c r="D42" s="21">
        <v>1.8599999999999998E-2</v>
      </c>
      <c r="E42" s="19">
        <v>6.4000000000000001E-2</v>
      </c>
      <c r="F42" s="20">
        <v>6.7000000000000004E-2</v>
      </c>
      <c r="G42" s="21">
        <v>1.37E-2</v>
      </c>
      <c r="H42" s="22">
        <v>5.7000000000000002E-2</v>
      </c>
      <c r="I42" s="22">
        <v>2.5999999999999999E-2</v>
      </c>
      <c r="J42" s="22">
        <v>2.5999999999999999E-2</v>
      </c>
    </row>
    <row r="43" spans="1:10">
      <c r="A43" s="18">
        <v>40</v>
      </c>
      <c r="B43" s="19">
        <v>0.05</v>
      </c>
      <c r="C43" s="20">
        <v>5.2999999999999999E-2</v>
      </c>
      <c r="D43" s="21">
        <v>1.7909999999999999E-2</v>
      </c>
      <c r="E43" s="19">
        <v>6.3E-2</v>
      </c>
      <c r="F43" s="20">
        <v>6.7000000000000004E-2</v>
      </c>
      <c r="G43" s="21">
        <v>1.3169999999999999E-2</v>
      </c>
      <c r="H43" s="22">
        <v>5.6000000000000001E-2</v>
      </c>
      <c r="I43" s="22">
        <v>2.5000000000000001E-2</v>
      </c>
      <c r="J43" s="22">
        <v>2.5000000000000001E-2</v>
      </c>
    </row>
    <row r="44" spans="1:10">
      <c r="A44" s="18">
        <v>41</v>
      </c>
      <c r="B44" s="19">
        <v>4.9000000000000002E-2</v>
      </c>
      <c r="C44" s="20">
        <v>0.05</v>
      </c>
      <c r="D44" s="21">
        <v>1.7409999999999998E-2</v>
      </c>
      <c r="E44" s="19">
        <v>6.0999999999999999E-2</v>
      </c>
      <c r="F44" s="20">
        <v>6.3E-2</v>
      </c>
      <c r="G44" s="21">
        <v>1.306E-2</v>
      </c>
      <c r="H44" s="22">
        <v>5.5E-2</v>
      </c>
      <c r="I44" s="22">
        <v>2.5000000000000001E-2</v>
      </c>
      <c r="J44" s="22">
        <v>2.5000000000000001E-2</v>
      </c>
    </row>
    <row r="45" spans="1:10">
      <c r="A45" s="18">
        <v>42</v>
      </c>
      <c r="B45" s="19">
        <v>4.8000000000000001E-2</v>
      </c>
      <c r="C45" s="20">
        <v>0.05</v>
      </c>
      <c r="D45" s="21">
        <v>1.694E-2</v>
      </c>
      <c r="E45" s="19">
        <v>0.06</v>
      </c>
      <c r="F45" s="20">
        <v>6.3E-2</v>
      </c>
      <c r="G45" s="21">
        <v>1.261E-2</v>
      </c>
      <c r="H45" s="22">
        <v>5.2999999999999999E-2</v>
      </c>
      <c r="I45" s="22">
        <v>2.4E-2</v>
      </c>
      <c r="J45" s="22">
        <v>2.4E-2</v>
      </c>
    </row>
    <row r="46" spans="1:10">
      <c r="A46" s="18">
        <v>43</v>
      </c>
      <c r="B46" s="19">
        <v>4.7E-2</v>
      </c>
      <c r="C46" s="20">
        <v>4.8000000000000001E-2</v>
      </c>
      <c r="D46" s="21">
        <v>1.6639999999999999E-2</v>
      </c>
      <c r="E46" s="19">
        <v>5.8000000000000003E-2</v>
      </c>
      <c r="F46" s="20">
        <v>5.8999999999999997E-2</v>
      </c>
      <c r="G46" s="21">
        <v>1.248E-2</v>
      </c>
      <c r="H46" s="22">
        <v>5.1999999999999998E-2</v>
      </c>
      <c r="I46" s="22">
        <v>2.4E-2</v>
      </c>
      <c r="J46" s="22">
        <v>2.4E-2</v>
      </c>
    </row>
    <row r="47" spans="1:10">
      <c r="A47" s="18">
        <v>44</v>
      </c>
      <c r="B47" s="19">
        <v>4.4999999999999998E-2</v>
      </c>
      <c r="C47" s="20">
        <v>4.5999999999999999E-2</v>
      </c>
      <c r="D47" s="21">
        <v>1.6639999999999999E-2</v>
      </c>
      <c r="E47" s="19">
        <v>5.7000000000000002E-2</v>
      </c>
      <c r="F47" s="20">
        <v>5.8999999999999997E-2</v>
      </c>
      <c r="G47" s="21">
        <v>1.21E-2</v>
      </c>
      <c r="H47" s="22">
        <v>5.0999999999999997E-2</v>
      </c>
      <c r="I47" s="22">
        <v>2.3E-2</v>
      </c>
      <c r="J47" s="22">
        <v>2.3E-2</v>
      </c>
    </row>
    <row r="48" spans="1:10">
      <c r="A48" s="18">
        <v>45</v>
      </c>
      <c r="B48" s="19">
        <v>4.3999999999999997E-2</v>
      </c>
      <c r="C48" s="20">
        <v>4.5999999999999999E-2</v>
      </c>
      <c r="D48" s="21">
        <v>1.634E-2</v>
      </c>
      <c r="E48" s="19">
        <v>5.6000000000000001E-2</v>
      </c>
      <c r="F48" s="20">
        <v>5.8999999999999997E-2</v>
      </c>
      <c r="G48" s="21">
        <v>1.175E-2</v>
      </c>
      <c r="H48" s="22">
        <v>0.05</v>
      </c>
      <c r="I48" s="22">
        <v>2.3E-2</v>
      </c>
      <c r="J48" s="22">
        <v>2.3E-2</v>
      </c>
    </row>
    <row r="49" spans="1:10">
      <c r="A49" s="18">
        <v>46</v>
      </c>
      <c r="B49" s="19">
        <v>4.2999999999999997E-2</v>
      </c>
      <c r="C49" s="20">
        <v>4.3999999999999997E-2</v>
      </c>
      <c r="D49" s="21">
        <v>1.601E-2</v>
      </c>
      <c r="E49" s="19">
        <v>5.3999999999999999E-2</v>
      </c>
      <c r="F49" s="20">
        <v>5.6000000000000001E-2</v>
      </c>
      <c r="G49" s="21">
        <v>1.175E-2</v>
      </c>
      <c r="H49" s="22">
        <v>4.9000000000000002E-2</v>
      </c>
      <c r="I49" s="22">
        <v>2.1999999999999999E-2</v>
      </c>
      <c r="J49" s="22">
        <v>2.1999999999999999E-2</v>
      </c>
    </row>
    <row r="50" spans="1:10">
      <c r="A50" s="18">
        <v>47</v>
      </c>
      <c r="B50" s="19">
        <v>4.2999999999999997E-2</v>
      </c>
      <c r="C50" s="20">
        <v>4.3999999999999997E-2</v>
      </c>
      <c r="D50" s="21">
        <v>1.532E-2</v>
      </c>
      <c r="E50" s="19">
        <v>5.2999999999999999E-2</v>
      </c>
      <c r="F50" s="20">
        <v>5.6000000000000001E-2</v>
      </c>
      <c r="G50" s="21">
        <v>1.153E-2</v>
      </c>
      <c r="H50" s="22">
        <v>4.8000000000000001E-2</v>
      </c>
      <c r="I50" s="22">
        <v>2.1999999999999999E-2</v>
      </c>
      <c r="J50" s="22">
        <v>2.1999999999999999E-2</v>
      </c>
    </row>
    <row r="51" spans="1:10">
      <c r="A51" s="18">
        <v>48</v>
      </c>
      <c r="B51" s="19">
        <v>4.2000000000000003E-2</v>
      </c>
      <c r="C51" s="20">
        <v>4.3999999999999997E-2</v>
      </c>
      <c r="D51" s="21">
        <v>1.499E-2</v>
      </c>
      <c r="E51" s="19">
        <v>5.1999999999999998E-2</v>
      </c>
      <c r="F51" s="20">
        <v>5.2999999999999999E-2</v>
      </c>
      <c r="G51" s="21">
        <v>1.1259999999999999E-2</v>
      </c>
      <c r="H51" s="22">
        <v>4.7E-2</v>
      </c>
      <c r="I51" s="22">
        <v>2.1000000000000001E-2</v>
      </c>
      <c r="J51" s="22">
        <v>2.1000000000000001E-2</v>
      </c>
    </row>
    <row r="52" spans="1:10">
      <c r="A52" s="18">
        <v>49</v>
      </c>
      <c r="B52" s="19">
        <v>4.1000000000000002E-2</v>
      </c>
      <c r="C52" s="20">
        <v>4.2000000000000003E-2</v>
      </c>
      <c r="D52" s="21">
        <v>1.4749999999999999E-2</v>
      </c>
      <c r="E52" s="19">
        <v>5.0999999999999997E-2</v>
      </c>
      <c r="F52" s="20">
        <v>5.2999999999999999E-2</v>
      </c>
      <c r="G52" s="21">
        <v>1.102E-2</v>
      </c>
      <c r="H52" s="22">
        <v>4.5999999999999999E-2</v>
      </c>
      <c r="I52" s="22">
        <v>2.1000000000000001E-2</v>
      </c>
      <c r="J52" s="22">
        <v>2.1000000000000001E-2</v>
      </c>
    </row>
    <row r="53" spans="1:10">
      <c r="A53" s="18">
        <v>50</v>
      </c>
      <c r="B53" s="19">
        <v>0.04</v>
      </c>
      <c r="C53" s="20">
        <v>4.2000000000000003E-2</v>
      </c>
      <c r="D53" s="21">
        <v>1.44E-2</v>
      </c>
      <c r="E53" s="19">
        <v>0.05</v>
      </c>
      <c r="F53" s="20">
        <v>5.2999999999999999E-2</v>
      </c>
      <c r="G53" s="21">
        <v>1.072E-2</v>
      </c>
      <c r="H53" s="22">
        <v>4.4999999999999998E-2</v>
      </c>
      <c r="I53" s="22">
        <v>0.02</v>
      </c>
      <c r="J53" s="22">
        <v>0.02</v>
      </c>
    </row>
    <row r="54" spans="1:10">
      <c r="A54" s="18">
        <v>51</v>
      </c>
      <c r="B54" s="19">
        <v>3.9E-2</v>
      </c>
      <c r="C54" s="20">
        <v>0.04</v>
      </c>
      <c r="D54" s="21">
        <v>1.422E-2</v>
      </c>
      <c r="E54" s="19">
        <v>4.9000000000000002E-2</v>
      </c>
      <c r="F54" s="20">
        <v>0.05</v>
      </c>
      <c r="G54" s="21">
        <v>1.0529999999999999E-2</v>
      </c>
      <c r="H54" s="22">
        <v>4.3999999999999997E-2</v>
      </c>
      <c r="I54" s="22">
        <v>0.02</v>
      </c>
      <c r="J54" s="22">
        <v>0.02</v>
      </c>
    </row>
    <row r="55" spans="1:10">
      <c r="A55" s="18">
        <v>52</v>
      </c>
      <c r="B55" s="19">
        <v>3.7999999999999999E-2</v>
      </c>
      <c r="C55" s="20">
        <v>3.9E-2</v>
      </c>
      <c r="D55" s="21">
        <v>1.422E-2</v>
      </c>
      <c r="E55" s="19">
        <v>4.8000000000000001E-2</v>
      </c>
      <c r="F55" s="20">
        <v>0.05</v>
      </c>
      <c r="G55" s="21">
        <v>1.0359999999999999E-2</v>
      </c>
      <c r="H55" s="22">
        <v>4.2999999999999997E-2</v>
      </c>
      <c r="I55" s="22">
        <v>0.02</v>
      </c>
      <c r="J55" s="22">
        <v>0.02</v>
      </c>
    </row>
    <row r="56" spans="1:10">
      <c r="A56" s="18">
        <v>53</v>
      </c>
      <c r="B56" s="19">
        <v>3.7999999999999999E-2</v>
      </c>
      <c r="C56" s="20">
        <v>3.9E-2</v>
      </c>
      <c r="D56" s="21">
        <v>1.37E-2</v>
      </c>
      <c r="E56" s="19">
        <v>4.7E-2</v>
      </c>
      <c r="F56" s="20">
        <v>4.8000000000000001E-2</v>
      </c>
      <c r="G56" s="21">
        <v>1.0279999999999999E-2</v>
      </c>
      <c r="H56" s="22">
        <v>4.2999999999999997E-2</v>
      </c>
      <c r="I56" s="22">
        <v>1.9E-2</v>
      </c>
      <c r="J56" s="22">
        <v>1.9E-2</v>
      </c>
    </row>
    <row r="57" spans="1:10">
      <c r="A57" s="18">
        <v>54</v>
      </c>
      <c r="B57" s="19">
        <v>3.6999999999999998E-2</v>
      </c>
      <c r="C57" s="20">
        <v>3.7999999999999999E-2</v>
      </c>
      <c r="D57" s="21">
        <v>1.37E-2</v>
      </c>
      <c r="E57" s="19">
        <v>4.5999999999999999E-2</v>
      </c>
      <c r="F57" s="20">
        <v>4.8000000000000001E-2</v>
      </c>
      <c r="G57" s="21">
        <v>1.0149999999999999E-2</v>
      </c>
      <c r="H57" s="22">
        <v>4.2000000000000003E-2</v>
      </c>
      <c r="I57" s="22">
        <v>1.9E-2</v>
      </c>
      <c r="J57" s="22">
        <v>1.9E-2</v>
      </c>
    </row>
    <row r="58" spans="1:10">
      <c r="A58" s="18">
        <v>55</v>
      </c>
      <c r="B58" s="19">
        <v>3.5999999999999997E-2</v>
      </c>
      <c r="C58" s="20">
        <v>3.7999999999999999E-2</v>
      </c>
      <c r="D58" s="21">
        <v>1.337E-2</v>
      </c>
      <c r="E58" s="19">
        <v>4.4999999999999998E-2</v>
      </c>
      <c r="F58" s="20">
        <v>4.5999999999999999E-2</v>
      </c>
      <c r="G58" s="21">
        <v>1.0070000000000001E-2</v>
      </c>
      <c r="H58" s="22">
        <v>4.1000000000000002E-2</v>
      </c>
      <c r="I58" s="22">
        <v>1.9E-2</v>
      </c>
      <c r="J58" s="22">
        <v>1.9E-2</v>
      </c>
    </row>
    <row r="59" spans="1:10">
      <c r="A59" s="18">
        <v>56</v>
      </c>
      <c r="B59" s="19">
        <v>3.5999999999999997E-2</v>
      </c>
      <c r="C59" s="20">
        <v>3.7999999999999999E-2</v>
      </c>
      <c r="D59" s="21">
        <v>1.2880000000000001E-2</v>
      </c>
      <c r="E59" s="19">
        <v>4.4999999999999998E-2</v>
      </c>
      <c r="F59" s="20">
        <v>4.5999999999999999E-2</v>
      </c>
      <c r="G59" s="21">
        <v>9.6100000000000005E-3</v>
      </c>
      <c r="H59" s="22">
        <v>0.04</v>
      </c>
      <c r="I59" s="22">
        <v>1.7999999999999999E-2</v>
      </c>
      <c r="J59" s="22">
        <v>1.7999999999999999E-2</v>
      </c>
    </row>
    <row r="60" spans="1:10">
      <c r="A60" s="18">
        <v>57</v>
      </c>
      <c r="B60" s="19">
        <v>3.5000000000000003E-2</v>
      </c>
      <c r="C60" s="20">
        <v>3.5999999999999997E-2</v>
      </c>
      <c r="D60" s="21">
        <v>1.281E-2</v>
      </c>
      <c r="E60" s="19">
        <v>4.3999999999999997E-2</v>
      </c>
      <c r="F60" s="20">
        <v>4.5999999999999999E-2</v>
      </c>
      <c r="G60" s="21">
        <v>9.5200000000000007E-3</v>
      </c>
      <c r="H60" s="22">
        <v>0.04</v>
      </c>
      <c r="I60" s="22">
        <v>1.7999999999999999E-2</v>
      </c>
      <c r="J60" s="22">
        <v>1.7999999999999999E-2</v>
      </c>
    </row>
    <row r="61" spans="1:10">
      <c r="A61" s="18">
        <v>58</v>
      </c>
      <c r="B61" s="19">
        <v>3.4000000000000002E-2</v>
      </c>
      <c r="C61" s="20">
        <v>3.5000000000000003E-2</v>
      </c>
      <c r="D61" s="21">
        <v>1.281E-2</v>
      </c>
      <c r="E61" s="19">
        <v>4.2999999999999997E-2</v>
      </c>
      <c r="F61" s="20">
        <v>4.3999999999999997E-2</v>
      </c>
      <c r="G61" s="21">
        <v>9.4500000000000001E-3</v>
      </c>
      <c r="H61" s="22">
        <v>3.9E-2</v>
      </c>
      <c r="I61" s="22">
        <v>1.7999999999999999E-2</v>
      </c>
      <c r="J61" s="22">
        <v>1.7999999999999999E-2</v>
      </c>
    </row>
    <row r="62" spans="1:10">
      <c r="A62" s="18">
        <v>59</v>
      </c>
      <c r="B62" s="19">
        <v>3.4000000000000002E-2</v>
      </c>
      <c r="C62" s="20">
        <v>3.5000000000000003E-2</v>
      </c>
      <c r="D62" s="21">
        <v>1.24E-2</v>
      </c>
      <c r="E62" s="19">
        <v>4.2000000000000003E-2</v>
      </c>
      <c r="F62" s="20">
        <v>4.3999999999999997E-2</v>
      </c>
      <c r="G62" s="21">
        <v>9.3399999999999993E-3</v>
      </c>
      <c r="H62" s="22">
        <v>3.7999999999999999E-2</v>
      </c>
      <c r="I62" s="22">
        <v>1.7000000000000001E-2</v>
      </c>
      <c r="J62" s="22">
        <v>1.7000000000000001E-2</v>
      </c>
    </row>
    <row r="63" spans="1:10">
      <c r="A63" s="18">
        <v>60</v>
      </c>
      <c r="B63" s="19">
        <v>3.3000000000000002E-2</v>
      </c>
      <c r="C63" s="20">
        <v>3.4000000000000002E-2</v>
      </c>
      <c r="D63" s="21">
        <v>1.24E-2</v>
      </c>
      <c r="E63" s="19">
        <v>4.2000000000000003E-2</v>
      </c>
      <c r="F63" s="20">
        <v>4.3999999999999997E-2</v>
      </c>
      <c r="G63" s="21">
        <v>8.9499999999999996E-3</v>
      </c>
      <c r="H63" s="22">
        <v>3.7999999999999999E-2</v>
      </c>
      <c r="I63" s="22">
        <v>1.7000000000000001E-2</v>
      </c>
      <c r="J63" s="22">
        <v>1.7000000000000001E-2</v>
      </c>
    </row>
    <row r="64" spans="1:10">
      <c r="A64" s="18">
        <v>61</v>
      </c>
      <c r="B64" s="19">
        <v>3.3000000000000002E-2</v>
      </c>
      <c r="C64" s="20">
        <v>3.4000000000000002E-2</v>
      </c>
      <c r="D64" s="21">
        <v>1.201E-2</v>
      </c>
      <c r="E64" s="19">
        <v>4.1000000000000002E-2</v>
      </c>
      <c r="F64" s="20">
        <v>4.2000000000000003E-2</v>
      </c>
      <c r="G64" s="21">
        <v>8.9200000000000008E-3</v>
      </c>
      <c r="H64" s="22">
        <v>3.6999999999999998E-2</v>
      </c>
      <c r="I64" s="22">
        <v>1.7000000000000001E-2</v>
      </c>
      <c r="J64" s="22">
        <v>1.7000000000000001E-2</v>
      </c>
    </row>
    <row r="65" spans="1:10">
      <c r="A65" s="18">
        <v>62</v>
      </c>
      <c r="B65" s="19">
        <v>3.2000000000000001E-2</v>
      </c>
      <c r="C65" s="20">
        <v>3.3000000000000002E-2</v>
      </c>
      <c r="D65" s="21">
        <v>1.201E-2</v>
      </c>
      <c r="E65" s="19">
        <v>0.04</v>
      </c>
      <c r="F65" s="20">
        <v>4.2000000000000003E-2</v>
      </c>
      <c r="G65" s="21">
        <v>8.8199999999999997E-3</v>
      </c>
      <c r="H65" s="22">
        <v>3.5999999999999997E-2</v>
      </c>
      <c r="I65" s="22">
        <v>1.7000000000000001E-2</v>
      </c>
      <c r="J65" s="22">
        <v>1.7000000000000001E-2</v>
      </c>
    </row>
    <row r="66" spans="1:10">
      <c r="A66" s="18">
        <v>63</v>
      </c>
      <c r="B66" s="19">
        <v>3.2000000000000001E-2</v>
      </c>
      <c r="C66" s="20">
        <v>3.3000000000000002E-2</v>
      </c>
      <c r="D66" s="21">
        <v>1.1650000000000001E-2</v>
      </c>
      <c r="E66" s="19">
        <v>0.04</v>
      </c>
      <c r="F66" s="20">
        <v>4.2000000000000003E-2</v>
      </c>
      <c r="G66" s="21">
        <v>8.4700000000000001E-3</v>
      </c>
      <c r="H66" s="22">
        <v>3.5999999999999997E-2</v>
      </c>
      <c r="I66" s="22">
        <v>1.6E-2</v>
      </c>
      <c r="J66" s="22">
        <v>1.6E-2</v>
      </c>
    </row>
    <row r="67" spans="1:10">
      <c r="A67" s="18">
        <v>64</v>
      </c>
      <c r="B67" s="19">
        <v>3.1E-2</v>
      </c>
      <c r="C67" s="20">
        <v>3.2000000000000001E-2</v>
      </c>
      <c r="D67" s="21">
        <v>1.1650000000000001E-2</v>
      </c>
      <c r="E67" s="19">
        <v>3.9E-2</v>
      </c>
      <c r="F67" s="20">
        <v>0.04</v>
      </c>
      <c r="G67" s="21">
        <v>8.4700000000000001E-3</v>
      </c>
      <c r="H67" s="22">
        <v>3.5000000000000003E-2</v>
      </c>
      <c r="I67" s="22">
        <v>1.6E-2</v>
      </c>
      <c r="J67" s="22">
        <v>1.6E-2</v>
      </c>
    </row>
    <row r="68" spans="1:10">
      <c r="A68" s="18">
        <v>65</v>
      </c>
      <c r="B68" s="19">
        <v>3.1E-2</v>
      </c>
      <c r="C68" s="20">
        <v>3.2000000000000001E-2</v>
      </c>
      <c r="D68" s="21">
        <v>1.1299999999999999E-2</v>
      </c>
      <c r="E68" s="19">
        <v>3.7999999999999999E-2</v>
      </c>
      <c r="F68" s="20">
        <v>3.9E-2</v>
      </c>
      <c r="G68" s="21">
        <v>8.4700000000000001E-3</v>
      </c>
      <c r="H68" s="22">
        <v>3.5000000000000003E-2</v>
      </c>
      <c r="I68" s="22">
        <v>1.6E-2</v>
      </c>
      <c r="J68" s="22">
        <v>1.6E-2</v>
      </c>
    </row>
    <row r="69" spans="1:10">
      <c r="A69" s="18">
        <v>66</v>
      </c>
      <c r="B69" s="19">
        <v>0.03</v>
      </c>
      <c r="C69" s="20">
        <v>3.1E-2</v>
      </c>
      <c r="D69" s="21">
        <v>1.1299999999999999E-2</v>
      </c>
      <c r="E69" s="19">
        <v>3.7999999999999999E-2</v>
      </c>
      <c r="F69" s="20">
        <v>3.9E-2</v>
      </c>
      <c r="G69" s="21">
        <v>8.2799999999999992E-3</v>
      </c>
      <c r="H69" s="22">
        <v>3.4000000000000002E-2</v>
      </c>
      <c r="I69" s="22">
        <v>1.6E-2</v>
      </c>
      <c r="J69" s="22">
        <v>1.6E-2</v>
      </c>
    </row>
    <row r="70" spans="1:10">
      <c r="A70" s="18">
        <v>67</v>
      </c>
      <c r="B70" s="19">
        <v>0.03</v>
      </c>
      <c r="C70" s="20">
        <v>3.1E-2</v>
      </c>
      <c r="D70" s="21">
        <v>1.0970000000000001E-2</v>
      </c>
      <c r="E70" s="19">
        <v>3.6999999999999998E-2</v>
      </c>
      <c r="F70" s="20">
        <v>3.7999999999999999E-2</v>
      </c>
      <c r="G70" s="21">
        <v>8.2799999999999992E-3</v>
      </c>
      <c r="H70" s="22">
        <v>3.4000000000000002E-2</v>
      </c>
      <c r="I70" s="22">
        <v>1.4999999999999999E-2</v>
      </c>
      <c r="J70" s="22">
        <v>1.4999999999999999E-2</v>
      </c>
    </row>
    <row r="71" spans="1:10">
      <c r="A71" s="18">
        <v>68</v>
      </c>
      <c r="B71" s="19">
        <v>2.9000000000000001E-2</v>
      </c>
      <c r="C71" s="20">
        <v>0.03</v>
      </c>
      <c r="D71" s="21">
        <v>1.0970000000000001E-2</v>
      </c>
      <c r="E71" s="19">
        <v>3.6999999999999998E-2</v>
      </c>
      <c r="F71" s="20">
        <v>3.7999999999999999E-2</v>
      </c>
      <c r="G71" s="21">
        <v>8.0999999999999996E-3</v>
      </c>
      <c r="H71" s="22">
        <v>3.3000000000000002E-2</v>
      </c>
      <c r="I71" s="22">
        <v>1.4999999999999999E-2</v>
      </c>
      <c r="J71" s="22">
        <v>1.4999999999999999E-2</v>
      </c>
    </row>
    <row r="72" spans="1:10">
      <c r="A72" s="18">
        <v>69</v>
      </c>
      <c r="B72" s="19">
        <v>2.9000000000000001E-2</v>
      </c>
      <c r="C72" s="20">
        <v>0.03</v>
      </c>
      <c r="D72" s="21">
        <v>1.065E-2</v>
      </c>
      <c r="E72" s="19">
        <v>3.5999999999999997E-2</v>
      </c>
      <c r="F72" s="20">
        <v>3.7999999999999999E-2</v>
      </c>
      <c r="G72" s="21">
        <v>8.0000000000000002E-3</v>
      </c>
      <c r="H72" s="22">
        <v>3.3000000000000002E-2</v>
      </c>
      <c r="I72" s="22">
        <v>1.4999999999999999E-2</v>
      </c>
      <c r="J72" s="22">
        <v>1.4999999999999999E-2</v>
      </c>
    </row>
    <row r="73" spans="1:10">
      <c r="A73" s="18">
        <v>70</v>
      </c>
      <c r="B73" s="19">
        <v>2.9000000000000001E-2</v>
      </c>
      <c r="C73" s="20">
        <v>0.03</v>
      </c>
      <c r="D73" s="21">
        <v>1.034E-2</v>
      </c>
      <c r="E73" s="19">
        <v>3.5999999999999997E-2</v>
      </c>
      <c r="F73" s="20">
        <v>3.7999999999999999E-2</v>
      </c>
      <c r="G73" s="21">
        <v>7.7099999999999998E-3</v>
      </c>
      <c r="H73" s="22">
        <v>3.2000000000000001E-2</v>
      </c>
      <c r="I73" s="22">
        <v>1.4999999999999999E-2</v>
      </c>
      <c r="J73" s="22">
        <v>1.4999999999999999E-2</v>
      </c>
    </row>
    <row r="74" spans="1:10">
      <c r="A74" s="18">
        <v>71</v>
      </c>
      <c r="B74" s="19">
        <v>2.8000000000000001E-2</v>
      </c>
      <c r="C74" s="20">
        <v>2.9000000000000001E-2</v>
      </c>
      <c r="D74" s="21">
        <v>1.034E-2</v>
      </c>
      <c r="E74" s="19">
        <v>3.5000000000000003E-2</v>
      </c>
      <c r="F74" s="20">
        <v>3.5999999999999997E-2</v>
      </c>
      <c r="G74" s="21">
        <v>7.7099999999999998E-3</v>
      </c>
      <c r="H74" s="22">
        <v>3.2000000000000001E-2</v>
      </c>
      <c r="I74" s="22">
        <v>1.4999999999999999E-2</v>
      </c>
      <c r="J74" s="22">
        <v>1.4E-2</v>
      </c>
    </row>
    <row r="75" spans="1:10">
      <c r="A75" s="18">
        <v>72</v>
      </c>
      <c r="B75" s="19">
        <v>2.8000000000000001E-2</v>
      </c>
      <c r="C75" s="20">
        <v>2.9000000000000001E-2</v>
      </c>
      <c r="D75" s="21">
        <v>1.0059999999999999E-2</v>
      </c>
      <c r="E75" s="19">
        <v>3.5000000000000003E-2</v>
      </c>
      <c r="F75" s="20">
        <v>3.5999999999999997E-2</v>
      </c>
      <c r="G75" s="21">
        <v>7.5100000000000002E-3</v>
      </c>
      <c r="H75" s="22">
        <v>3.2000000000000001E-2</v>
      </c>
      <c r="I75" s="22">
        <v>1.4E-2</v>
      </c>
      <c r="J75" s="22">
        <v>1.4E-2</v>
      </c>
    </row>
    <row r="76" spans="1:10">
      <c r="A76" s="18">
        <v>73</v>
      </c>
      <c r="B76" s="19">
        <v>2.7E-2</v>
      </c>
      <c r="C76" s="20">
        <v>2.7E-2</v>
      </c>
      <c r="D76" s="21">
        <v>1.0630000000000001E-2</v>
      </c>
      <c r="E76" s="19">
        <v>3.4000000000000002E-2</v>
      </c>
      <c r="F76" s="20">
        <v>3.5000000000000003E-2</v>
      </c>
      <c r="G76" s="21">
        <v>7.5100000000000002E-3</v>
      </c>
      <c r="H76" s="22">
        <v>3.1E-2</v>
      </c>
      <c r="I76" s="22">
        <v>1.4E-2</v>
      </c>
      <c r="J76" s="22">
        <v>1.4E-2</v>
      </c>
    </row>
    <row r="77" spans="1:10">
      <c r="A77" s="18">
        <v>74</v>
      </c>
      <c r="B77" s="19">
        <v>2.7E-2</v>
      </c>
      <c r="C77" s="20">
        <v>2.7E-2</v>
      </c>
      <c r="D77" s="21">
        <v>1.035E-2</v>
      </c>
      <c r="E77" s="19">
        <v>3.4000000000000002E-2</v>
      </c>
      <c r="F77" s="20">
        <v>3.5000000000000003E-2</v>
      </c>
      <c r="G77" s="21">
        <v>7.3800000000000003E-3</v>
      </c>
      <c r="H77" s="22">
        <v>3.1E-2</v>
      </c>
      <c r="I77" s="22">
        <v>1.4E-2</v>
      </c>
      <c r="J77" s="22">
        <v>1.4E-2</v>
      </c>
    </row>
    <row r="78" spans="1:10">
      <c r="A78" s="18">
        <v>75</v>
      </c>
      <c r="B78" s="19">
        <v>2.7E-2</v>
      </c>
      <c r="C78" s="20">
        <v>2.7E-2</v>
      </c>
      <c r="D78" s="21">
        <v>1.0070000000000001E-2</v>
      </c>
      <c r="E78" s="19">
        <v>3.3000000000000002E-2</v>
      </c>
      <c r="F78" s="20">
        <v>3.4000000000000002E-2</v>
      </c>
      <c r="G78" s="21">
        <v>7.3800000000000003E-3</v>
      </c>
      <c r="H78" s="22">
        <v>0.03</v>
      </c>
      <c r="I78" s="22">
        <v>1.4E-2</v>
      </c>
      <c r="J78" s="22">
        <v>1.4E-2</v>
      </c>
    </row>
    <row r="79" spans="1:10">
      <c r="A79" s="18">
        <v>76</v>
      </c>
      <c r="B79" s="19">
        <v>2.5999999999999999E-2</v>
      </c>
      <c r="C79" s="20">
        <v>2.7E-2</v>
      </c>
      <c r="D79" s="21">
        <v>9.7999999999999997E-3</v>
      </c>
      <c r="E79" s="19">
        <v>3.3000000000000002E-2</v>
      </c>
      <c r="F79" s="20">
        <v>3.4000000000000002E-2</v>
      </c>
      <c r="G79" s="21">
        <v>7.26E-3</v>
      </c>
      <c r="H79" s="22">
        <v>0.03</v>
      </c>
      <c r="I79" s="22">
        <v>1.4E-2</v>
      </c>
      <c r="J79" s="22">
        <v>1.4E-2</v>
      </c>
    </row>
    <row r="80" spans="1:10">
      <c r="A80" s="18">
        <v>77</v>
      </c>
      <c r="B80" s="19">
        <v>2.5999999999999999E-2</v>
      </c>
      <c r="C80" s="20">
        <v>2.7E-2</v>
      </c>
      <c r="D80" s="21">
        <v>9.5399999999999999E-3</v>
      </c>
      <c r="E80" s="19">
        <v>3.2000000000000001E-2</v>
      </c>
      <c r="F80" s="20">
        <v>3.3000000000000002E-2</v>
      </c>
      <c r="G80" s="21">
        <v>7.26E-3</v>
      </c>
      <c r="H80" s="22">
        <v>0.03</v>
      </c>
      <c r="I80" s="22">
        <v>1.2999999999999999E-2</v>
      </c>
      <c r="J80" s="22">
        <v>1.2999999999999999E-2</v>
      </c>
    </row>
    <row r="81" spans="1:10">
      <c r="A81" s="18">
        <v>78</v>
      </c>
      <c r="B81" s="19">
        <v>2.5999999999999999E-2</v>
      </c>
      <c r="C81" s="20">
        <v>2.7E-2</v>
      </c>
      <c r="D81" s="21">
        <v>9.2899999999999996E-3</v>
      </c>
      <c r="E81" s="19">
        <v>3.2000000000000001E-2</v>
      </c>
      <c r="F81" s="20">
        <v>3.3000000000000002E-2</v>
      </c>
      <c r="G81" s="21">
        <v>7.1599999999999997E-3</v>
      </c>
      <c r="H81" s="22">
        <v>2.9000000000000001E-2</v>
      </c>
      <c r="I81" s="22">
        <v>1.2999999999999999E-2</v>
      </c>
      <c r="J81" s="22">
        <v>1.2999999999999999E-2</v>
      </c>
    </row>
    <row r="82" spans="1:10">
      <c r="A82" s="18">
        <v>79</v>
      </c>
      <c r="B82" s="19">
        <v>2.5000000000000001E-2</v>
      </c>
      <c r="C82" s="20">
        <v>2.5999999999999999E-2</v>
      </c>
      <c r="D82" s="21">
        <v>9.2899999999999996E-3</v>
      </c>
      <c r="E82" s="19">
        <v>3.2000000000000001E-2</v>
      </c>
      <c r="F82" s="20">
        <v>3.3000000000000002E-2</v>
      </c>
      <c r="G82" s="21">
        <v>6.9300000000000004E-3</v>
      </c>
      <c r="H82" s="22">
        <v>2.9000000000000001E-2</v>
      </c>
      <c r="I82" s="22">
        <v>1.2999999999999999E-2</v>
      </c>
      <c r="J82" s="22">
        <v>1.2999999999999999E-2</v>
      </c>
    </row>
    <row r="83" spans="1:10">
      <c r="A83" s="18">
        <v>80</v>
      </c>
      <c r="B83" s="19">
        <v>2.5000000000000001E-2</v>
      </c>
      <c r="C83" s="20">
        <v>2.5999999999999999E-2</v>
      </c>
      <c r="D83" s="21">
        <v>9.0699999999999999E-3</v>
      </c>
      <c r="E83" s="19">
        <v>3.1E-2</v>
      </c>
      <c r="F83" s="20">
        <v>3.2000000000000001E-2</v>
      </c>
      <c r="G83" s="21">
        <v>6.9300000000000004E-3</v>
      </c>
      <c r="H83" s="22">
        <v>2.8000000000000001E-2</v>
      </c>
      <c r="I83" s="22">
        <v>1.2999999999999999E-2</v>
      </c>
      <c r="J83" s="22">
        <v>1.2999999999999999E-2</v>
      </c>
    </row>
    <row r="84" spans="1:10">
      <c r="A84" s="18">
        <v>81</v>
      </c>
      <c r="B84" s="19">
        <v>2.5000000000000001E-2</v>
      </c>
      <c r="C84" s="20">
        <v>2.5999999999999999E-2</v>
      </c>
      <c r="D84" s="21">
        <v>8.8400000000000006E-3</v>
      </c>
      <c r="E84" s="19">
        <v>3.1E-2</v>
      </c>
      <c r="F84" s="20">
        <v>3.2000000000000001E-2</v>
      </c>
      <c r="G84" s="21">
        <v>6.8300000000000001E-3</v>
      </c>
      <c r="H84" s="22">
        <v>2.8000000000000001E-2</v>
      </c>
      <c r="I84" s="22">
        <v>1.2999999999999999E-2</v>
      </c>
      <c r="J84" s="22">
        <v>1.2999999999999999E-2</v>
      </c>
    </row>
    <row r="85" spans="1:10">
      <c r="A85" s="18">
        <v>82</v>
      </c>
      <c r="B85" s="19">
        <v>2.4E-2</v>
      </c>
      <c r="C85" s="20">
        <v>2.4E-2</v>
      </c>
      <c r="D85" s="21">
        <v>9.2899999999999996E-3</v>
      </c>
      <c r="E85" s="19">
        <v>0.03</v>
      </c>
      <c r="F85" s="20">
        <v>3.1E-2</v>
      </c>
      <c r="G85" s="21">
        <v>6.8300000000000001E-3</v>
      </c>
      <c r="H85" s="22">
        <v>2.8000000000000001E-2</v>
      </c>
      <c r="I85" s="22">
        <v>1.2999999999999999E-2</v>
      </c>
      <c r="J85" s="22">
        <v>1.2999999999999999E-2</v>
      </c>
    </row>
    <row r="86" spans="1:10">
      <c r="A86" s="18">
        <v>83</v>
      </c>
      <c r="B86" s="19">
        <v>2.4E-2</v>
      </c>
      <c r="C86" s="20">
        <v>2.4E-2</v>
      </c>
      <c r="D86" s="21">
        <v>9.0699999999999999E-3</v>
      </c>
      <c r="E86" s="19">
        <v>0.03</v>
      </c>
      <c r="F86" s="20">
        <v>3.1E-2</v>
      </c>
      <c r="G86" s="21">
        <v>6.7299999999999999E-3</v>
      </c>
      <c r="H86" s="22">
        <v>2.7E-2</v>
      </c>
      <c r="I86" s="22">
        <v>1.2999999999999999E-2</v>
      </c>
      <c r="J86" s="22">
        <v>1.2E-2</v>
      </c>
    </row>
    <row r="87" spans="1:10">
      <c r="A87" s="18">
        <v>84</v>
      </c>
      <c r="B87" s="19">
        <v>2.4E-2</v>
      </c>
      <c r="C87" s="20">
        <v>2.4E-2</v>
      </c>
      <c r="D87" s="21">
        <v>8.8500000000000002E-3</v>
      </c>
      <c r="E87" s="19">
        <v>0.03</v>
      </c>
      <c r="F87" s="20">
        <v>3.1E-2</v>
      </c>
      <c r="G87" s="21">
        <v>6.5300000000000002E-3</v>
      </c>
      <c r="H87" s="22">
        <v>2.7E-2</v>
      </c>
      <c r="I87" s="22">
        <v>1.2E-2</v>
      </c>
      <c r="J87" s="22">
        <v>1.2E-2</v>
      </c>
    </row>
    <row r="88" spans="1:10">
      <c r="A88" s="18">
        <v>85</v>
      </c>
      <c r="B88" s="19">
        <v>2.4E-2</v>
      </c>
      <c r="C88" s="20">
        <v>2.4E-2</v>
      </c>
      <c r="D88" s="21">
        <v>8.6400000000000001E-3</v>
      </c>
      <c r="E88" s="19">
        <v>2.9000000000000001E-2</v>
      </c>
      <c r="F88" s="20">
        <v>0.03</v>
      </c>
      <c r="G88" s="21">
        <v>6.5300000000000002E-3</v>
      </c>
      <c r="H88" s="22">
        <v>2.5999999999999999E-2</v>
      </c>
      <c r="I88" s="22">
        <v>1.2E-2</v>
      </c>
      <c r="J88" s="22">
        <v>1.2E-2</v>
      </c>
    </row>
    <row r="89" spans="1:10">
      <c r="A89" s="18">
        <v>86</v>
      </c>
      <c r="B89" s="19">
        <v>2.3E-2</v>
      </c>
      <c r="C89" s="20">
        <v>2.3E-2</v>
      </c>
      <c r="D89" s="21">
        <v>8.8500000000000002E-3</v>
      </c>
      <c r="E89" s="19">
        <v>2.9000000000000001E-2</v>
      </c>
      <c r="F89" s="20">
        <v>0.03</v>
      </c>
      <c r="G89" s="21">
        <v>6.45E-3</v>
      </c>
      <c r="H89" s="22">
        <v>2.5999999999999999E-2</v>
      </c>
      <c r="I89" s="22">
        <v>1.2E-2</v>
      </c>
      <c r="J89" s="22">
        <v>1.2E-2</v>
      </c>
    </row>
    <row r="90" spans="1:10">
      <c r="A90" s="18">
        <v>87</v>
      </c>
      <c r="B90" s="19">
        <v>2.3E-2</v>
      </c>
      <c r="C90" s="20">
        <v>2.3E-2</v>
      </c>
      <c r="D90" s="21">
        <v>8.6400000000000001E-3</v>
      </c>
      <c r="E90" s="19">
        <v>2.9000000000000001E-2</v>
      </c>
      <c r="F90" s="20">
        <v>0.03</v>
      </c>
      <c r="G90" s="21">
        <v>6.2700000000000004E-3</v>
      </c>
      <c r="H90" s="22">
        <v>2.5999999999999999E-2</v>
      </c>
      <c r="I90" s="22">
        <v>1.2E-2</v>
      </c>
      <c r="J90" s="22">
        <v>1.2E-2</v>
      </c>
    </row>
    <row r="91" spans="1:10">
      <c r="A91" s="18">
        <v>88</v>
      </c>
      <c r="B91" s="19">
        <v>2.3E-2</v>
      </c>
      <c r="C91" s="20">
        <v>2.3E-2</v>
      </c>
      <c r="D91" s="21">
        <v>8.4399999999999996E-3</v>
      </c>
      <c r="E91" s="19">
        <v>2.8000000000000001E-2</v>
      </c>
      <c r="F91" s="20">
        <v>2.9000000000000001E-2</v>
      </c>
      <c r="G91" s="21">
        <v>6.2700000000000004E-3</v>
      </c>
      <c r="H91" s="22">
        <v>2.5999999999999999E-2</v>
      </c>
      <c r="I91" s="22">
        <v>1.2E-2</v>
      </c>
      <c r="J91" s="22">
        <v>1.2E-2</v>
      </c>
    </row>
    <row r="92" spans="1:10">
      <c r="A92" s="18">
        <v>89</v>
      </c>
      <c r="B92" s="19">
        <v>2.1999999999999999E-2</v>
      </c>
      <c r="C92" s="20">
        <v>2.1999999999999999E-2</v>
      </c>
      <c r="D92" s="21">
        <v>8.6300000000000005E-3</v>
      </c>
      <c r="E92" s="19">
        <v>2.8000000000000001E-2</v>
      </c>
      <c r="F92" s="20">
        <v>2.9000000000000001E-2</v>
      </c>
      <c r="G92" s="21">
        <v>6.1999999999999998E-3</v>
      </c>
      <c r="H92" s="22">
        <v>2.5999999999999999E-2</v>
      </c>
      <c r="I92" s="22">
        <v>1.2E-2</v>
      </c>
      <c r="J92" s="22">
        <v>1.2E-2</v>
      </c>
    </row>
    <row r="93" spans="1:10">
      <c r="A93" s="18">
        <v>90</v>
      </c>
      <c r="B93" s="19">
        <v>2.1999999999999999E-2</v>
      </c>
      <c r="C93" s="20">
        <v>2.1999999999999999E-2</v>
      </c>
      <c r="D93" s="21">
        <v>8.4399999999999996E-3</v>
      </c>
      <c r="E93" s="19">
        <v>2.8000000000000001E-2</v>
      </c>
      <c r="F93" s="20">
        <v>2.9000000000000001E-2</v>
      </c>
      <c r="G93" s="21">
        <v>6.0299999999999998E-3</v>
      </c>
      <c r="H93" s="22">
        <v>2.5000000000000001E-2</v>
      </c>
      <c r="I93" s="22">
        <v>1.2E-2</v>
      </c>
      <c r="J93" s="22">
        <v>1.2E-2</v>
      </c>
    </row>
    <row r="94" spans="1:10">
      <c r="A94" s="18">
        <v>91</v>
      </c>
      <c r="B94" s="19">
        <v>2.1999999999999999E-2</v>
      </c>
      <c r="C94" s="20">
        <v>2.1999999999999999E-2</v>
      </c>
      <c r="D94" s="21">
        <v>8.2500000000000004E-3</v>
      </c>
      <c r="E94" s="19">
        <v>2.7E-2</v>
      </c>
      <c r="F94" s="20">
        <v>2.7E-2</v>
      </c>
      <c r="G94" s="21">
        <v>6.4900000000000001E-3</v>
      </c>
      <c r="H94" s="22">
        <v>2.5000000000000001E-2</v>
      </c>
      <c r="I94" s="22">
        <v>1.0999999999999999E-2</v>
      </c>
      <c r="J94" s="22">
        <v>1.0999999999999999E-2</v>
      </c>
    </row>
    <row r="95" spans="1:10">
      <c r="A95" s="18">
        <v>92</v>
      </c>
      <c r="B95" s="19">
        <v>2.1999999999999999E-2</v>
      </c>
      <c r="C95" s="20">
        <v>2.1999999999999999E-2</v>
      </c>
      <c r="D95" s="21">
        <v>8.0700000000000008E-3</v>
      </c>
      <c r="E95" s="19">
        <v>2.7E-2</v>
      </c>
      <c r="F95" s="20">
        <v>2.7E-2</v>
      </c>
      <c r="G95" s="21">
        <v>6.3200000000000001E-3</v>
      </c>
      <c r="H95" s="22">
        <v>2.5000000000000001E-2</v>
      </c>
      <c r="I95" s="22">
        <v>1.0999999999999999E-2</v>
      </c>
      <c r="J95" s="22">
        <v>1.0999999999999999E-2</v>
      </c>
    </row>
    <row r="96" spans="1:10">
      <c r="A96" s="18">
        <v>93</v>
      </c>
      <c r="B96" s="19">
        <v>2.1999999999999999E-2</v>
      </c>
      <c r="C96" s="20">
        <v>2.1999999999999999E-2</v>
      </c>
      <c r="D96" s="21">
        <v>7.9000000000000008E-3</v>
      </c>
      <c r="E96" s="19">
        <v>2.7E-2</v>
      </c>
      <c r="F96" s="20">
        <v>2.7E-2</v>
      </c>
      <c r="G96" s="21">
        <v>6.1500000000000001E-3</v>
      </c>
      <c r="H96" s="22">
        <v>2.5000000000000001E-2</v>
      </c>
      <c r="I96" s="22">
        <v>1.0999999999999999E-2</v>
      </c>
      <c r="J96" s="22">
        <v>1.0999999999999999E-2</v>
      </c>
    </row>
    <row r="97" spans="1:10">
      <c r="A97" s="18">
        <v>94</v>
      </c>
      <c r="B97" s="19">
        <v>2.1000000000000001E-2</v>
      </c>
      <c r="C97" s="20">
        <v>2.1000000000000001E-2</v>
      </c>
      <c r="D97" s="21">
        <v>8.0700000000000008E-3</v>
      </c>
      <c r="E97" s="19">
        <v>2.7E-2</v>
      </c>
      <c r="F97" s="20">
        <v>2.7E-2</v>
      </c>
      <c r="G97" s="21">
        <v>5.9800000000000001E-3</v>
      </c>
      <c r="H97" s="22">
        <v>2.4E-2</v>
      </c>
      <c r="I97" s="22">
        <v>1.0999999999999999E-2</v>
      </c>
      <c r="J97" s="22">
        <v>1.0999999999999999E-2</v>
      </c>
    </row>
    <row r="98" spans="1:10">
      <c r="A98" s="18">
        <v>95</v>
      </c>
      <c r="B98" s="19">
        <v>2.1000000000000001E-2</v>
      </c>
      <c r="C98" s="20">
        <v>2.1000000000000001E-2</v>
      </c>
      <c r="D98" s="21">
        <v>7.9000000000000008E-3</v>
      </c>
      <c r="E98" s="19">
        <v>2.5999999999999999E-2</v>
      </c>
      <c r="F98" s="20">
        <v>2.7E-2</v>
      </c>
      <c r="G98" s="21">
        <v>5.94E-3</v>
      </c>
      <c r="H98" s="22">
        <v>2.4E-2</v>
      </c>
      <c r="I98" s="22">
        <v>1.0999999999999999E-2</v>
      </c>
      <c r="J98" s="22">
        <v>1.0999999999999999E-2</v>
      </c>
    </row>
    <row r="99" spans="1:10">
      <c r="A99" s="18">
        <v>96</v>
      </c>
      <c r="B99" s="19">
        <v>2.1000000000000001E-2</v>
      </c>
      <c r="C99" s="20">
        <v>2.1000000000000001E-2</v>
      </c>
      <c r="D99" s="21">
        <v>7.7299999999999999E-3</v>
      </c>
      <c r="E99" s="19">
        <v>2.5999999999999999E-2</v>
      </c>
      <c r="F99" s="20">
        <v>2.7E-2</v>
      </c>
      <c r="G99" s="21">
        <v>5.7800000000000004E-3</v>
      </c>
      <c r="H99" s="22">
        <v>2.4E-2</v>
      </c>
      <c r="I99" s="22">
        <v>1.0999999999999999E-2</v>
      </c>
      <c r="J99" s="22">
        <v>1.0999999999999999E-2</v>
      </c>
    </row>
    <row r="100" spans="1:10">
      <c r="A100" s="18">
        <v>97</v>
      </c>
      <c r="B100" s="19">
        <v>2.1000000000000001E-2</v>
      </c>
      <c r="C100" s="20">
        <v>2.1000000000000001E-2</v>
      </c>
      <c r="D100" s="21">
        <v>7.5700000000000003E-3</v>
      </c>
      <c r="E100" s="19">
        <v>2.5999999999999999E-2</v>
      </c>
      <c r="F100" s="20">
        <v>2.7E-2</v>
      </c>
      <c r="G100" s="21">
        <v>5.6299999999999996E-3</v>
      </c>
      <c r="H100" s="22">
        <v>2.3E-2</v>
      </c>
      <c r="I100" s="22">
        <v>1.0999999999999999E-2</v>
      </c>
      <c r="J100" s="22">
        <v>1.0999999999999999E-2</v>
      </c>
    </row>
    <row r="101" spans="1:10">
      <c r="A101" s="18">
        <v>98</v>
      </c>
      <c r="B101" s="19">
        <v>0.02</v>
      </c>
      <c r="C101" s="20">
        <v>0.02</v>
      </c>
      <c r="D101" s="21">
        <v>7.7299999999999999E-3</v>
      </c>
      <c r="E101" s="19">
        <v>2.5999999999999999E-2</v>
      </c>
      <c r="F101" s="20">
        <v>2.7E-2</v>
      </c>
      <c r="G101" s="21">
        <v>5.4900000000000001E-3</v>
      </c>
      <c r="H101" s="22">
        <v>2.3E-2</v>
      </c>
      <c r="I101" s="22">
        <v>1.0999999999999999E-2</v>
      </c>
      <c r="J101" s="22">
        <v>1.0999999999999999E-2</v>
      </c>
    </row>
    <row r="102" spans="1:10">
      <c r="A102" s="18">
        <v>99</v>
      </c>
      <c r="B102" s="19">
        <v>0.02</v>
      </c>
      <c r="C102" s="20">
        <v>0.02</v>
      </c>
      <c r="D102" s="21">
        <v>7.5700000000000003E-3</v>
      </c>
      <c r="E102" s="19">
        <v>2.5000000000000001E-2</v>
      </c>
      <c r="F102" s="20">
        <v>2.5999999999999999E-2</v>
      </c>
      <c r="G102" s="21">
        <v>5.4900000000000001E-3</v>
      </c>
      <c r="H102" s="22">
        <v>2.3E-2</v>
      </c>
      <c r="I102" s="22">
        <v>1.0999999999999999E-2</v>
      </c>
      <c r="J102" s="22">
        <v>1.0999999999999999E-2</v>
      </c>
    </row>
    <row r="103" spans="1:10">
      <c r="A103" s="23">
        <v>100</v>
      </c>
      <c r="B103" s="24">
        <v>0.02</v>
      </c>
      <c r="C103" s="25">
        <v>0.02</v>
      </c>
      <c r="D103" s="26">
        <v>7.4200000000000004E-3</v>
      </c>
      <c r="E103" s="24">
        <v>2.5000000000000001E-2</v>
      </c>
      <c r="F103" s="25">
        <v>2.5999999999999999E-2</v>
      </c>
      <c r="G103" s="26">
        <v>5.4599999999999996E-3</v>
      </c>
      <c r="H103" s="27">
        <v>2.3E-2</v>
      </c>
      <c r="I103" s="27">
        <v>0.01</v>
      </c>
      <c r="J103" s="27">
        <v>0.01</v>
      </c>
    </row>
  </sheetData>
  <mergeCells count="5">
    <mergeCell ref="A1:A2"/>
    <mergeCell ref="B1:D1"/>
    <mergeCell ref="E1:G1"/>
    <mergeCell ref="B2:D2"/>
    <mergeCell ref="E2:G2"/>
  </mergeCells>
  <phoneticPr fontId="2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showZeros="0" tabSelected="1" workbookViewId="0">
      <selection activeCell="B6" sqref="B6"/>
    </sheetView>
  </sheetViews>
  <sheetFormatPr defaultRowHeight="13.5"/>
  <cols>
    <col min="1" max="1" width="12.5" style="28" customWidth="1"/>
    <col min="2" max="2" width="11.625" style="28" customWidth="1"/>
    <col min="3" max="3" width="12.375" style="28" customWidth="1"/>
    <col min="4" max="4" width="13" style="28" bestFit="1" customWidth="1"/>
    <col min="5" max="5" width="9" style="28"/>
    <col min="6" max="6" width="18.5" style="28" customWidth="1"/>
    <col min="7" max="8" width="10.25" style="28" bestFit="1" customWidth="1"/>
    <col min="9" max="16" width="9.25" style="28" bestFit="1" customWidth="1"/>
    <col min="17" max="18" width="6.875" style="28" bestFit="1" customWidth="1"/>
    <col min="19" max="16384" width="9" style="28"/>
  </cols>
  <sheetData>
    <row r="1" spans="1:19">
      <c r="A1" s="28" t="s">
        <v>18</v>
      </c>
      <c r="B1" s="29" t="s">
        <v>19</v>
      </c>
    </row>
    <row r="2" spans="1:19">
      <c r="A2" s="30" t="s">
        <v>20</v>
      </c>
      <c r="B2" s="31">
        <v>900000</v>
      </c>
      <c r="D2" s="32"/>
      <c r="E2" s="28" t="s">
        <v>21</v>
      </c>
      <c r="S2" s="33"/>
    </row>
    <row r="3" spans="1:19">
      <c r="A3" s="30" t="s">
        <v>22</v>
      </c>
      <c r="B3" s="32">
        <v>3</v>
      </c>
    </row>
    <row r="4" spans="1:19">
      <c r="A4" s="30" t="s">
        <v>29</v>
      </c>
      <c r="B4" s="32">
        <v>200</v>
      </c>
    </row>
    <row r="5" spans="1:19">
      <c r="A5" s="34" t="s">
        <v>15</v>
      </c>
      <c r="B5" s="35">
        <f>VLOOKUP(B3,定率200,2)</f>
        <v>0.66700000000000004</v>
      </c>
    </row>
    <row r="6" spans="1:19">
      <c r="A6" s="34" t="s">
        <v>23</v>
      </c>
      <c r="B6" s="35">
        <f>VLOOKUP(B3,定率200,3)</f>
        <v>1</v>
      </c>
    </row>
    <row r="7" spans="1:19">
      <c r="A7" s="34" t="s">
        <v>24</v>
      </c>
      <c r="B7" s="35">
        <f>VLOOKUP(B3,定率200,4)</f>
        <v>0.11089</v>
      </c>
    </row>
    <row r="8" spans="1:19">
      <c r="A8" s="30" t="str">
        <f>+[1]Sheet2!A7</f>
        <v>償却保証額</v>
      </c>
      <c r="B8" s="36">
        <f>+B2*B7</f>
        <v>99801</v>
      </c>
      <c r="G8" s="33"/>
      <c r="H8" s="33"/>
      <c r="I8" s="33"/>
      <c r="J8" s="33"/>
      <c r="K8" s="33"/>
      <c r="L8" s="33"/>
      <c r="M8" s="33"/>
      <c r="N8" s="33"/>
    </row>
    <row r="9" spans="1:19"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9">
      <c r="B10" s="37"/>
    </row>
    <row r="11" spans="1:19">
      <c r="A11" s="30" t="s">
        <v>25</v>
      </c>
      <c r="B11" s="38" t="s">
        <v>26</v>
      </c>
      <c r="C11" s="30" t="s">
        <v>27</v>
      </c>
      <c r="D11" s="30" t="s">
        <v>28</v>
      </c>
      <c r="F11" s="39" t="s">
        <v>25</v>
      </c>
      <c r="G11" s="30">
        <f>+A12</f>
        <v>1</v>
      </c>
      <c r="H11" s="30">
        <f>+A13</f>
        <v>2</v>
      </c>
      <c r="I11" s="30">
        <f>+A14</f>
        <v>3</v>
      </c>
      <c r="J11" s="30">
        <f>+A15</f>
        <v>0</v>
      </c>
      <c r="K11" s="30">
        <f>+A16</f>
        <v>0</v>
      </c>
      <c r="L11" s="30">
        <f>+A17</f>
        <v>0</v>
      </c>
      <c r="M11" s="30">
        <f>+A18</f>
        <v>0</v>
      </c>
      <c r="N11" s="30">
        <f>+A19</f>
        <v>0</v>
      </c>
      <c r="O11" s="30">
        <f>+A20</f>
        <v>0</v>
      </c>
      <c r="P11" s="30">
        <f>+A21</f>
        <v>0</v>
      </c>
    </row>
    <row r="12" spans="1:19">
      <c r="A12" s="39">
        <f>IF(B$3&gt;=1,1,0)</f>
        <v>1</v>
      </c>
      <c r="B12" s="36">
        <f>ROUND(+B2*B$5,0)</f>
        <v>600300</v>
      </c>
      <c r="C12" s="38">
        <f>+B2-B12</f>
        <v>299700</v>
      </c>
      <c r="D12" s="36"/>
      <c r="F12" s="40" t="s">
        <v>26</v>
      </c>
      <c r="G12" s="38">
        <f>+B12</f>
        <v>600300</v>
      </c>
      <c r="H12" s="38">
        <f>+B13</f>
        <v>199900</v>
      </c>
      <c r="I12" s="38">
        <f>+B14</f>
        <v>99799</v>
      </c>
      <c r="J12" s="38">
        <f>+B15</f>
        <v>0</v>
      </c>
      <c r="K12" s="38">
        <f>+B16</f>
        <v>0</v>
      </c>
      <c r="L12" s="38">
        <f>+B17</f>
        <v>0</v>
      </c>
      <c r="M12" s="38">
        <f>+B18</f>
        <v>0</v>
      </c>
      <c r="N12" s="38">
        <f>+B19</f>
        <v>0</v>
      </c>
      <c r="O12" s="38">
        <f>+B20</f>
        <v>0</v>
      </c>
      <c r="P12" s="38">
        <f>+B21</f>
        <v>0</v>
      </c>
    </row>
    <row r="13" spans="1:19">
      <c r="A13" s="39">
        <f>IF(A12=0,0,IF(B$3&gt;=A12+1,A12+1,0))</f>
        <v>2</v>
      </c>
      <c r="B13" s="36">
        <f t="shared" ref="B13:B74" si="0">IF(A14="　",C12-1,IF(C12=1,0,IF((ROUND(+C12*B$5,0))&gt;B$8,(ROUND(+C12*B$5,0)),IF(C12&gt;D12,C12*B$6-1,D12*B$6-1))))</f>
        <v>199900</v>
      </c>
      <c r="C13" s="38">
        <f>+C12-B13</f>
        <v>99800</v>
      </c>
      <c r="D13" s="36">
        <f t="shared" ref="D13:D74" si="1">IF(C12*B$5&gt;=B$8,0,IF(ROUND(C13,0)&lt;D12,D12,C12))</f>
        <v>0</v>
      </c>
      <c r="F13" s="39" t="s">
        <v>27</v>
      </c>
      <c r="G13" s="38">
        <f>+C12</f>
        <v>299700</v>
      </c>
      <c r="H13" s="38">
        <f>+C13</f>
        <v>99800</v>
      </c>
      <c r="I13" s="38">
        <f>+C14</f>
        <v>1</v>
      </c>
      <c r="J13" s="38">
        <f>+C15</f>
        <v>1</v>
      </c>
      <c r="K13" s="38">
        <f>+C16</f>
        <v>1</v>
      </c>
      <c r="L13" s="38">
        <f>+C17</f>
        <v>1</v>
      </c>
      <c r="M13" s="38">
        <f>+C18</f>
        <v>1</v>
      </c>
      <c r="N13" s="38">
        <f>+C19</f>
        <v>1</v>
      </c>
      <c r="O13" s="38">
        <f>+C20</f>
        <v>1</v>
      </c>
      <c r="P13" s="38">
        <f>+C21</f>
        <v>1</v>
      </c>
    </row>
    <row r="14" spans="1:19">
      <c r="A14" s="39">
        <f t="shared" ref="A14:A74" si="2">IF(A13=0,0,IF(B$3&gt;=A13+1,A13+1,0))</f>
        <v>3</v>
      </c>
      <c r="B14" s="36">
        <f t="shared" si="0"/>
        <v>99799</v>
      </c>
      <c r="C14" s="38">
        <f>+C13-B14</f>
        <v>1</v>
      </c>
      <c r="D14" s="36">
        <f t="shared" si="1"/>
        <v>99800</v>
      </c>
      <c r="F14" s="39" t="s">
        <v>28</v>
      </c>
      <c r="G14" s="38">
        <f>+D12</f>
        <v>0</v>
      </c>
      <c r="H14" s="38">
        <f>+D13</f>
        <v>0</v>
      </c>
      <c r="I14" s="38">
        <f>+D14</f>
        <v>99800</v>
      </c>
      <c r="J14" s="38">
        <f>+D15</f>
        <v>99800</v>
      </c>
      <c r="K14" s="38">
        <f>+D16</f>
        <v>99800</v>
      </c>
      <c r="L14" s="38">
        <f>+D17</f>
        <v>99800</v>
      </c>
      <c r="M14" s="38">
        <f>+D18</f>
        <v>99800</v>
      </c>
      <c r="N14" s="38">
        <f>+D19</f>
        <v>99800</v>
      </c>
      <c r="O14" s="38">
        <f>+D20</f>
        <v>99800</v>
      </c>
      <c r="P14" s="38">
        <f>+D21</f>
        <v>99800</v>
      </c>
    </row>
    <row r="15" spans="1:19">
      <c r="A15" s="39">
        <f t="shared" si="2"/>
        <v>0</v>
      </c>
      <c r="B15" s="36">
        <f t="shared" si="0"/>
        <v>0</v>
      </c>
      <c r="C15" s="38">
        <f t="shared" ref="C15:C74" si="3">+C14-B15</f>
        <v>1</v>
      </c>
      <c r="D15" s="36">
        <f t="shared" si="1"/>
        <v>99800</v>
      </c>
    </row>
    <row r="16" spans="1:19">
      <c r="A16" s="39">
        <f t="shared" si="2"/>
        <v>0</v>
      </c>
      <c r="B16" s="36">
        <f t="shared" si="0"/>
        <v>0</v>
      </c>
      <c r="C16" s="38">
        <f t="shared" si="3"/>
        <v>1</v>
      </c>
      <c r="D16" s="36">
        <f t="shared" si="1"/>
        <v>99800</v>
      </c>
    </row>
    <row r="17" spans="1:4">
      <c r="A17" s="39">
        <f t="shared" si="2"/>
        <v>0</v>
      </c>
      <c r="B17" s="36">
        <f t="shared" si="0"/>
        <v>0</v>
      </c>
      <c r="C17" s="38">
        <f t="shared" si="3"/>
        <v>1</v>
      </c>
      <c r="D17" s="36">
        <f>IF(C16*B$5&gt;=B$8,0,IF(ROUND(C17,0)&lt;D16,D16,C16))</f>
        <v>99800</v>
      </c>
    </row>
    <row r="18" spans="1:4">
      <c r="A18" s="39">
        <f t="shared" si="2"/>
        <v>0</v>
      </c>
      <c r="B18" s="36">
        <f t="shared" si="0"/>
        <v>0</v>
      </c>
      <c r="C18" s="38">
        <f t="shared" si="3"/>
        <v>1</v>
      </c>
      <c r="D18" s="36">
        <f t="shared" si="1"/>
        <v>99800</v>
      </c>
    </row>
    <row r="19" spans="1:4">
      <c r="A19" s="39">
        <f t="shared" si="2"/>
        <v>0</v>
      </c>
      <c r="B19" s="36">
        <f t="shared" si="0"/>
        <v>0</v>
      </c>
      <c r="C19" s="38">
        <f t="shared" si="3"/>
        <v>1</v>
      </c>
      <c r="D19" s="36">
        <f t="shared" si="1"/>
        <v>99800</v>
      </c>
    </row>
    <row r="20" spans="1:4">
      <c r="A20" s="39">
        <f t="shared" si="2"/>
        <v>0</v>
      </c>
      <c r="B20" s="36">
        <f t="shared" si="0"/>
        <v>0</v>
      </c>
      <c r="C20" s="38">
        <f t="shared" si="3"/>
        <v>1</v>
      </c>
      <c r="D20" s="36">
        <f t="shared" si="1"/>
        <v>99800</v>
      </c>
    </row>
    <row r="21" spans="1:4">
      <c r="A21" s="39">
        <f t="shared" si="2"/>
        <v>0</v>
      </c>
      <c r="B21" s="36">
        <f t="shared" si="0"/>
        <v>0</v>
      </c>
      <c r="C21" s="38">
        <f t="shared" si="3"/>
        <v>1</v>
      </c>
      <c r="D21" s="36">
        <f t="shared" si="1"/>
        <v>99800</v>
      </c>
    </row>
    <row r="22" spans="1:4">
      <c r="A22" s="39">
        <f t="shared" si="2"/>
        <v>0</v>
      </c>
      <c r="B22" s="36">
        <f t="shared" si="0"/>
        <v>0</v>
      </c>
      <c r="C22" s="38">
        <f t="shared" si="3"/>
        <v>1</v>
      </c>
      <c r="D22" s="36">
        <f>IF(C21*B$5&gt;=B$8,0,IF(ROUND(C22,0)&lt;D21,D21,C21))</f>
        <v>99800</v>
      </c>
    </row>
    <row r="23" spans="1:4">
      <c r="A23" s="39">
        <f t="shared" si="2"/>
        <v>0</v>
      </c>
      <c r="B23" s="36">
        <f t="shared" si="0"/>
        <v>0</v>
      </c>
      <c r="C23" s="38">
        <f t="shared" si="3"/>
        <v>1</v>
      </c>
      <c r="D23" s="36">
        <f t="shared" si="1"/>
        <v>99800</v>
      </c>
    </row>
    <row r="24" spans="1:4">
      <c r="A24" s="39">
        <f t="shared" si="2"/>
        <v>0</v>
      </c>
      <c r="B24" s="36">
        <f t="shared" si="0"/>
        <v>0</v>
      </c>
      <c r="C24" s="38">
        <f t="shared" si="3"/>
        <v>1</v>
      </c>
      <c r="D24" s="36">
        <f t="shared" si="1"/>
        <v>99800</v>
      </c>
    </row>
    <row r="25" spans="1:4">
      <c r="A25" s="39">
        <f t="shared" si="2"/>
        <v>0</v>
      </c>
      <c r="B25" s="36">
        <f t="shared" si="0"/>
        <v>0</v>
      </c>
      <c r="C25" s="38">
        <f t="shared" si="3"/>
        <v>1</v>
      </c>
      <c r="D25" s="36">
        <f t="shared" si="1"/>
        <v>99800</v>
      </c>
    </row>
    <row r="26" spans="1:4">
      <c r="A26" s="39">
        <f t="shared" si="2"/>
        <v>0</v>
      </c>
      <c r="B26" s="36">
        <f t="shared" si="0"/>
        <v>0</v>
      </c>
      <c r="C26" s="38">
        <f t="shared" si="3"/>
        <v>1</v>
      </c>
      <c r="D26" s="36">
        <f t="shared" si="1"/>
        <v>99800</v>
      </c>
    </row>
    <row r="27" spans="1:4">
      <c r="A27" s="39">
        <f t="shared" si="2"/>
        <v>0</v>
      </c>
      <c r="B27" s="36">
        <f t="shared" si="0"/>
        <v>0</v>
      </c>
      <c r="C27" s="38">
        <f t="shared" si="3"/>
        <v>1</v>
      </c>
      <c r="D27" s="36">
        <f>IF(C26*B$5&gt;=B$8,0,IF(ROUND(C27,0)&lt;D26,D26,C26))</f>
        <v>99800</v>
      </c>
    </row>
    <row r="28" spans="1:4">
      <c r="A28" s="39">
        <f t="shared" si="2"/>
        <v>0</v>
      </c>
      <c r="B28" s="36">
        <f t="shared" si="0"/>
        <v>0</v>
      </c>
      <c r="C28" s="38">
        <f t="shared" si="3"/>
        <v>1</v>
      </c>
      <c r="D28" s="36">
        <f t="shared" si="1"/>
        <v>99800</v>
      </c>
    </row>
    <row r="29" spans="1:4">
      <c r="A29" s="39">
        <f t="shared" si="2"/>
        <v>0</v>
      </c>
      <c r="B29" s="36">
        <f t="shared" si="0"/>
        <v>0</v>
      </c>
      <c r="C29" s="38">
        <f t="shared" si="3"/>
        <v>1</v>
      </c>
      <c r="D29" s="36">
        <f t="shared" si="1"/>
        <v>99800</v>
      </c>
    </row>
    <row r="30" spans="1:4">
      <c r="A30" s="39">
        <f t="shared" si="2"/>
        <v>0</v>
      </c>
      <c r="B30" s="36">
        <f t="shared" si="0"/>
        <v>0</v>
      </c>
      <c r="C30" s="38">
        <f t="shared" si="3"/>
        <v>1</v>
      </c>
      <c r="D30" s="36">
        <f t="shared" si="1"/>
        <v>99800</v>
      </c>
    </row>
    <row r="31" spans="1:4">
      <c r="A31" s="39">
        <f t="shared" si="2"/>
        <v>0</v>
      </c>
      <c r="B31" s="36">
        <f t="shared" si="0"/>
        <v>0</v>
      </c>
      <c r="C31" s="38">
        <f t="shared" si="3"/>
        <v>1</v>
      </c>
      <c r="D31" s="36">
        <f t="shared" si="1"/>
        <v>99800</v>
      </c>
    </row>
    <row r="32" spans="1:4">
      <c r="A32" s="39">
        <f t="shared" si="2"/>
        <v>0</v>
      </c>
      <c r="B32" s="36">
        <f t="shared" si="0"/>
        <v>0</v>
      </c>
      <c r="C32" s="38">
        <f t="shared" si="3"/>
        <v>1</v>
      </c>
      <c r="D32" s="36">
        <f>IF(C31*B$5&gt;=B$8,0,IF(ROUND(C32,0)&lt;D31,D31,C31))</f>
        <v>99800</v>
      </c>
    </row>
    <row r="33" spans="1:4">
      <c r="A33" s="39">
        <f t="shared" si="2"/>
        <v>0</v>
      </c>
      <c r="B33" s="36">
        <f t="shared" si="0"/>
        <v>0</v>
      </c>
      <c r="C33" s="38">
        <f t="shared" si="3"/>
        <v>1</v>
      </c>
      <c r="D33" s="36">
        <f t="shared" si="1"/>
        <v>99800</v>
      </c>
    </row>
    <row r="34" spans="1:4">
      <c r="A34" s="39">
        <f t="shared" si="2"/>
        <v>0</v>
      </c>
      <c r="B34" s="36">
        <f t="shared" si="0"/>
        <v>0</v>
      </c>
      <c r="C34" s="38">
        <f t="shared" si="3"/>
        <v>1</v>
      </c>
      <c r="D34" s="36">
        <f t="shared" si="1"/>
        <v>99800</v>
      </c>
    </row>
    <row r="35" spans="1:4">
      <c r="A35" s="39">
        <f t="shared" si="2"/>
        <v>0</v>
      </c>
      <c r="B35" s="36">
        <f t="shared" si="0"/>
        <v>0</v>
      </c>
      <c r="C35" s="38">
        <f t="shared" si="3"/>
        <v>1</v>
      </c>
      <c r="D35" s="36">
        <f t="shared" si="1"/>
        <v>99800</v>
      </c>
    </row>
    <row r="36" spans="1:4">
      <c r="A36" s="39">
        <f t="shared" si="2"/>
        <v>0</v>
      </c>
      <c r="B36" s="36">
        <f t="shared" si="0"/>
        <v>0</v>
      </c>
      <c r="C36" s="38">
        <f t="shared" si="3"/>
        <v>1</v>
      </c>
      <c r="D36" s="36">
        <f t="shared" si="1"/>
        <v>99800</v>
      </c>
    </row>
    <row r="37" spans="1:4">
      <c r="A37" s="39">
        <f t="shared" si="2"/>
        <v>0</v>
      </c>
      <c r="B37" s="36">
        <f t="shared" si="0"/>
        <v>0</v>
      </c>
      <c r="C37" s="38">
        <f t="shared" si="3"/>
        <v>1</v>
      </c>
      <c r="D37" s="36">
        <f>IF(C36*B$5&gt;=B$8,0,IF(ROUND(C37,0)&lt;D36,D36,C36))</f>
        <v>99800</v>
      </c>
    </row>
    <row r="38" spans="1:4">
      <c r="A38" s="39">
        <f t="shared" si="2"/>
        <v>0</v>
      </c>
      <c r="B38" s="36">
        <f t="shared" si="0"/>
        <v>0</v>
      </c>
      <c r="C38" s="38">
        <f t="shared" si="3"/>
        <v>1</v>
      </c>
      <c r="D38" s="36">
        <f t="shared" si="1"/>
        <v>99800</v>
      </c>
    </row>
    <row r="39" spans="1:4">
      <c r="A39" s="39">
        <f t="shared" si="2"/>
        <v>0</v>
      </c>
      <c r="B39" s="36">
        <f t="shared" si="0"/>
        <v>0</v>
      </c>
      <c r="C39" s="38">
        <f t="shared" si="3"/>
        <v>1</v>
      </c>
      <c r="D39" s="36">
        <f t="shared" si="1"/>
        <v>99800</v>
      </c>
    </row>
    <row r="40" spans="1:4">
      <c r="A40" s="39">
        <f t="shared" si="2"/>
        <v>0</v>
      </c>
      <c r="B40" s="36">
        <f t="shared" si="0"/>
        <v>0</v>
      </c>
      <c r="C40" s="38">
        <f t="shared" si="3"/>
        <v>1</v>
      </c>
      <c r="D40" s="36">
        <f t="shared" si="1"/>
        <v>99800</v>
      </c>
    </row>
    <row r="41" spans="1:4">
      <c r="A41" s="39">
        <f t="shared" si="2"/>
        <v>0</v>
      </c>
      <c r="B41" s="36">
        <f t="shared" si="0"/>
        <v>0</v>
      </c>
      <c r="C41" s="38">
        <f t="shared" si="3"/>
        <v>1</v>
      </c>
      <c r="D41" s="36">
        <f t="shared" si="1"/>
        <v>99800</v>
      </c>
    </row>
    <row r="42" spans="1:4">
      <c r="A42" s="39">
        <f t="shared" si="2"/>
        <v>0</v>
      </c>
      <c r="B42" s="36">
        <f t="shared" si="0"/>
        <v>0</v>
      </c>
      <c r="C42" s="38">
        <f t="shared" si="3"/>
        <v>1</v>
      </c>
      <c r="D42" s="36">
        <f>IF(C41*B$5&gt;=B$8,0,IF(ROUND(C42,0)&lt;D41,D41,C41))</f>
        <v>99800</v>
      </c>
    </row>
    <row r="43" spans="1:4">
      <c r="A43" s="39">
        <f t="shared" si="2"/>
        <v>0</v>
      </c>
      <c r="B43" s="36">
        <f t="shared" si="0"/>
        <v>0</v>
      </c>
      <c r="C43" s="38">
        <f t="shared" si="3"/>
        <v>1</v>
      </c>
      <c r="D43" s="36">
        <f t="shared" si="1"/>
        <v>99800</v>
      </c>
    </row>
    <row r="44" spans="1:4">
      <c r="A44" s="39">
        <f t="shared" si="2"/>
        <v>0</v>
      </c>
      <c r="B44" s="36">
        <f t="shared" si="0"/>
        <v>0</v>
      </c>
      <c r="C44" s="38">
        <f t="shared" si="3"/>
        <v>1</v>
      </c>
      <c r="D44" s="36">
        <f t="shared" si="1"/>
        <v>99800</v>
      </c>
    </row>
    <row r="45" spans="1:4">
      <c r="A45" s="39">
        <f t="shared" si="2"/>
        <v>0</v>
      </c>
      <c r="B45" s="36">
        <f t="shared" si="0"/>
        <v>0</v>
      </c>
      <c r="C45" s="38">
        <f t="shared" si="3"/>
        <v>1</v>
      </c>
      <c r="D45" s="36">
        <f t="shared" si="1"/>
        <v>99800</v>
      </c>
    </row>
    <row r="46" spans="1:4">
      <c r="A46" s="39">
        <f t="shared" si="2"/>
        <v>0</v>
      </c>
      <c r="B46" s="36">
        <f t="shared" si="0"/>
        <v>0</v>
      </c>
      <c r="C46" s="38">
        <f t="shared" si="3"/>
        <v>1</v>
      </c>
      <c r="D46" s="36">
        <f t="shared" si="1"/>
        <v>99800</v>
      </c>
    </row>
    <row r="47" spans="1:4">
      <c r="A47" s="39">
        <f t="shared" si="2"/>
        <v>0</v>
      </c>
      <c r="B47" s="36">
        <f t="shared" si="0"/>
        <v>0</v>
      </c>
      <c r="C47" s="38">
        <f t="shared" si="3"/>
        <v>1</v>
      </c>
      <c r="D47" s="36">
        <f>IF(C46*B$5&gt;=B$8,0,IF(ROUND(C47,0)&lt;D46,D46,C46))</f>
        <v>99800</v>
      </c>
    </row>
    <row r="48" spans="1:4">
      <c r="A48" s="39">
        <f t="shared" si="2"/>
        <v>0</v>
      </c>
      <c r="B48" s="36">
        <f t="shared" si="0"/>
        <v>0</v>
      </c>
      <c r="C48" s="38">
        <f t="shared" si="3"/>
        <v>1</v>
      </c>
      <c r="D48" s="36">
        <f t="shared" si="1"/>
        <v>99800</v>
      </c>
    </row>
    <row r="49" spans="1:4">
      <c r="A49" s="39">
        <f t="shared" si="2"/>
        <v>0</v>
      </c>
      <c r="B49" s="36">
        <f t="shared" si="0"/>
        <v>0</v>
      </c>
      <c r="C49" s="38">
        <f t="shared" si="3"/>
        <v>1</v>
      </c>
      <c r="D49" s="36">
        <f t="shared" si="1"/>
        <v>99800</v>
      </c>
    </row>
    <row r="50" spans="1:4">
      <c r="A50" s="39">
        <f t="shared" si="2"/>
        <v>0</v>
      </c>
      <c r="B50" s="36">
        <f t="shared" si="0"/>
        <v>0</v>
      </c>
      <c r="C50" s="38">
        <f t="shared" si="3"/>
        <v>1</v>
      </c>
      <c r="D50" s="36">
        <f t="shared" si="1"/>
        <v>99800</v>
      </c>
    </row>
    <row r="51" spans="1:4">
      <c r="A51" s="39">
        <f t="shared" si="2"/>
        <v>0</v>
      </c>
      <c r="B51" s="36">
        <f t="shared" si="0"/>
        <v>0</v>
      </c>
      <c r="C51" s="38">
        <f t="shared" si="3"/>
        <v>1</v>
      </c>
      <c r="D51" s="36">
        <f t="shared" si="1"/>
        <v>99800</v>
      </c>
    </row>
    <row r="52" spans="1:4">
      <c r="A52" s="39">
        <f t="shared" si="2"/>
        <v>0</v>
      </c>
      <c r="B52" s="36">
        <f t="shared" si="0"/>
        <v>0</v>
      </c>
      <c r="C52" s="38">
        <f t="shared" si="3"/>
        <v>1</v>
      </c>
      <c r="D52" s="36">
        <f>IF(C51*B$5&gt;=B$8,0,IF(ROUND(C52,0)&lt;D51,D51,C51))</f>
        <v>99800</v>
      </c>
    </row>
    <row r="53" spans="1:4">
      <c r="A53" s="39">
        <f t="shared" si="2"/>
        <v>0</v>
      </c>
      <c r="B53" s="36">
        <f t="shared" si="0"/>
        <v>0</v>
      </c>
      <c r="C53" s="38">
        <f t="shared" si="3"/>
        <v>1</v>
      </c>
      <c r="D53" s="36">
        <f t="shared" si="1"/>
        <v>99800</v>
      </c>
    </row>
    <row r="54" spans="1:4">
      <c r="A54" s="39">
        <f t="shared" si="2"/>
        <v>0</v>
      </c>
      <c r="B54" s="36">
        <f t="shared" si="0"/>
        <v>0</v>
      </c>
      <c r="C54" s="38">
        <f t="shared" si="3"/>
        <v>1</v>
      </c>
      <c r="D54" s="36">
        <f t="shared" si="1"/>
        <v>99800</v>
      </c>
    </row>
    <row r="55" spans="1:4">
      <c r="A55" s="39">
        <f t="shared" si="2"/>
        <v>0</v>
      </c>
      <c r="B55" s="36">
        <f t="shared" si="0"/>
        <v>0</v>
      </c>
      <c r="C55" s="38">
        <f t="shared" si="3"/>
        <v>1</v>
      </c>
      <c r="D55" s="36">
        <f t="shared" si="1"/>
        <v>99800</v>
      </c>
    </row>
    <row r="56" spans="1:4">
      <c r="A56" s="39">
        <f t="shared" si="2"/>
        <v>0</v>
      </c>
      <c r="B56" s="36">
        <f t="shared" si="0"/>
        <v>0</v>
      </c>
      <c r="C56" s="38">
        <f t="shared" si="3"/>
        <v>1</v>
      </c>
      <c r="D56" s="36">
        <f t="shared" si="1"/>
        <v>99800</v>
      </c>
    </row>
    <row r="57" spans="1:4">
      <c r="A57" s="39">
        <f t="shared" si="2"/>
        <v>0</v>
      </c>
      <c r="B57" s="36">
        <f t="shared" si="0"/>
        <v>0</v>
      </c>
      <c r="C57" s="38">
        <f t="shared" si="3"/>
        <v>1</v>
      </c>
      <c r="D57" s="36">
        <f>IF(C56*B$5&gt;=B$8,0,IF(ROUND(C57,0)&lt;D56,D56,C56))</f>
        <v>99800</v>
      </c>
    </row>
    <row r="58" spans="1:4">
      <c r="A58" s="39">
        <f t="shared" si="2"/>
        <v>0</v>
      </c>
      <c r="B58" s="36">
        <f t="shared" si="0"/>
        <v>0</v>
      </c>
      <c r="C58" s="38">
        <f t="shared" si="3"/>
        <v>1</v>
      </c>
      <c r="D58" s="36">
        <f t="shared" si="1"/>
        <v>99800</v>
      </c>
    </row>
    <row r="59" spans="1:4">
      <c r="A59" s="39">
        <f t="shared" si="2"/>
        <v>0</v>
      </c>
      <c r="B59" s="36">
        <f t="shared" si="0"/>
        <v>0</v>
      </c>
      <c r="C59" s="38">
        <f t="shared" si="3"/>
        <v>1</v>
      </c>
      <c r="D59" s="36">
        <f t="shared" si="1"/>
        <v>99800</v>
      </c>
    </row>
    <row r="60" spans="1:4">
      <c r="A60" s="39">
        <f t="shared" si="2"/>
        <v>0</v>
      </c>
      <c r="B60" s="36">
        <f t="shared" si="0"/>
        <v>0</v>
      </c>
      <c r="C60" s="38">
        <f t="shared" si="3"/>
        <v>1</v>
      </c>
      <c r="D60" s="36">
        <f t="shared" si="1"/>
        <v>99800</v>
      </c>
    </row>
    <row r="61" spans="1:4">
      <c r="A61" s="39">
        <f t="shared" si="2"/>
        <v>0</v>
      </c>
      <c r="B61" s="36">
        <f t="shared" si="0"/>
        <v>0</v>
      </c>
      <c r="C61" s="38">
        <f t="shared" si="3"/>
        <v>1</v>
      </c>
      <c r="D61" s="36">
        <f t="shared" si="1"/>
        <v>99800</v>
      </c>
    </row>
    <row r="62" spans="1:4">
      <c r="A62" s="39">
        <f t="shared" si="2"/>
        <v>0</v>
      </c>
      <c r="B62" s="36">
        <f t="shared" si="0"/>
        <v>0</v>
      </c>
      <c r="C62" s="38">
        <f t="shared" si="3"/>
        <v>1</v>
      </c>
      <c r="D62" s="36">
        <f>IF(C61*B$5&gt;=B$8,0,IF(ROUND(C62,0)&lt;D61,D61,C61))</f>
        <v>99800</v>
      </c>
    </row>
    <row r="63" spans="1:4">
      <c r="A63" s="39">
        <f t="shared" si="2"/>
        <v>0</v>
      </c>
      <c r="B63" s="36">
        <f t="shared" si="0"/>
        <v>0</v>
      </c>
      <c r="C63" s="38">
        <f t="shared" si="3"/>
        <v>1</v>
      </c>
      <c r="D63" s="36">
        <f t="shared" si="1"/>
        <v>99800</v>
      </c>
    </row>
    <row r="64" spans="1:4">
      <c r="A64" s="39">
        <f t="shared" si="2"/>
        <v>0</v>
      </c>
      <c r="B64" s="36">
        <f t="shared" si="0"/>
        <v>0</v>
      </c>
      <c r="C64" s="38">
        <f t="shared" si="3"/>
        <v>1</v>
      </c>
      <c r="D64" s="36">
        <f t="shared" si="1"/>
        <v>99800</v>
      </c>
    </row>
    <row r="65" spans="1:4">
      <c r="A65" s="39">
        <f t="shared" si="2"/>
        <v>0</v>
      </c>
      <c r="B65" s="36">
        <f t="shared" si="0"/>
        <v>0</v>
      </c>
      <c r="C65" s="38">
        <f t="shared" si="3"/>
        <v>1</v>
      </c>
      <c r="D65" s="36">
        <f t="shared" si="1"/>
        <v>99800</v>
      </c>
    </row>
    <row r="66" spans="1:4">
      <c r="A66" s="39">
        <f t="shared" si="2"/>
        <v>0</v>
      </c>
      <c r="B66" s="36">
        <f t="shared" si="0"/>
        <v>0</v>
      </c>
      <c r="C66" s="38">
        <f t="shared" si="3"/>
        <v>1</v>
      </c>
      <c r="D66" s="36">
        <f t="shared" si="1"/>
        <v>99800</v>
      </c>
    </row>
    <row r="67" spans="1:4">
      <c r="A67" s="39">
        <f t="shared" si="2"/>
        <v>0</v>
      </c>
      <c r="B67" s="36">
        <f t="shared" si="0"/>
        <v>0</v>
      </c>
      <c r="C67" s="38">
        <f t="shared" si="3"/>
        <v>1</v>
      </c>
      <c r="D67" s="36">
        <f>IF(C66*B$5&gt;=B$8,0,IF(ROUND(C67,0)&lt;D66,D66,C66))</f>
        <v>99800</v>
      </c>
    </row>
    <row r="68" spans="1:4">
      <c r="A68" s="39">
        <f t="shared" si="2"/>
        <v>0</v>
      </c>
      <c r="B68" s="36">
        <f t="shared" si="0"/>
        <v>0</v>
      </c>
      <c r="C68" s="38">
        <f t="shared" si="3"/>
        <v>1</v>
      </c>
      <c r="D68" s="36">
        <f t="shared" si="1"/>
        <v>99800</v>
      </c>
    </row>
    <row r="69" spans="1:4">
      <c r="A69" s="39">
        <f t="shared" si="2"/>
        <v>0</v>
      </c>
      <c r="B69" s="36">
        <f t="shared" si="0"/>
        <v>0</v>
      </c>
      <c r="C69" s="38">
        <f t="shared" si="3"/>
        <v>1</v>
      </c>
      <c r="D69" s="36">
        <f t="shared" si="1"/>
        <v>99800</v>
      </c>
    </row>
    <row r="70" spans="1:4">
      <c r="A70" s="39">
        <f t="shared" si="2"/>
        <v>0</v>
      </c>
      <c r="B70" s="36">
        <f t="shared" si="0"/>
        <v>0</v>
      </c>
      <c r="C70" s="38">
        <f t="shared" si="3"/>
        <v>1</v>
      </c>
      <c r="D70" s="36">
        <f t="shared" si="1"/>
        <v>99800</v>
      </c>
    </row>
    <row r="71" spans="1:4">
      <c r="A71" s="39">
        <f t="shared" si="2"/>
        <v>0</v>
      </c>
      <c r="B71" s="36">
        <f t="shared" si="0"/>
        <v>0</v>
      </c>
      <c r="C71" s="38">
        <f t="shared" si="3"/>
        <v>1</v>
      </c>
      <c r="D71" s="36">
        <f t="shared" si="1"/>
        <v>99800</v>
      </c>
    </row>
    <row r="72" spans="1:4">
      <c r="A72" s="39">
        <f t="shared" si="2"/>
        <v>0</v>
      </c>
      <c r="B72" s="36">
        <f t="shared" si="0"/>
        <v>0</v>
      </c>
      <c r="C72" s="38">
        <f t="shared" si="3"/>
        <v>1</v>
      </c>
      <c r="D72" s="36">
        <f>IF(C71*B$5&gt;=B$8,0,IF(ROUND(C72,0)&lt;D71,D71,C71))</f>
        <v>99800</v>
      </c>
    </row>
    <row r="73" spans="1:4">
      <c r="A73" s="39">
        <f t="shared" si="2"/>
        <v>0</v>
      </c>
      <c r="B73" s="36">
        <f t="shared" si="0"/>
        <v>0</v>
      </c>
      <c r="C73" s="38">
        <f t="shared" si="3"/>
        <v>1</v>
      </c>
      <c r="D73" s="36">
        <f t="shared" si="1"/>
        <v>99800</v>
      </c>
    </row>
    <row r="74" spans="1:4">
      <c r="A74" s="39">
        <f t="shared" si="2"/>
        <v>0</v>
      </c>
      <c r="B74" s="36">
        <f t="shared" si="0"/>
        <v>0</v>
      </c>
      <c r="C74" s="38">
        <f t="shared" si="3"/>
        <v>1</v>
      </c>
      <c r="D74" s="36">
        <f t="shared" si="1"/>
        <v>99800</v>
      </c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償却率表</vt:lpstr>
      <vt:lpstr>減価償却・定率法 (2)</vt:lpstr>
      <vt:lpstr>定率200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Takushi Sunaguchi</dc:creator>
  <cp:lastModifiedBy>Takushi Sunaguchi</cp:lastModifiedBy>
  <dcterms:created xsi:type="dcterms:W3CDTF">2015-02-13T09:02:02Z</dcterms:created>
  <dcterms:modified xsi:type="dcterms:W3CDTF">2015-12-29T06:56:09Z</dcterms:modified>
</cp:coreProperties>
</file>